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650"/>
  </bookViews>
  <sheets>
    <sheet name="Záradék" sheetId="16" r:id="rId1"/>
    <sheet name="Összesítő" sheetId="15" r:id="rId2"/>
    <sheet name="Felvonulási létesítmények" sheetId="14" r:id="rId3"/>
    <sheet name="Zsaluzás és állványozás" sheetId="13" r:id="rId4"/>
    <sheet name="Irtás, föld- és sziklamunka" sheetId="12" r:id="rId5"/>
    <sheet name="Helyszíni beton és vasbeton mun" sheetId="11" r:id="rId6"/>
    <sheet name="Előregyártott épületszerkezeti " sheetId="10" r:id="rId7"/>
    <sheet name="Falazás és egyéb kőművesmunka" sheetId="9" r:id="rId8"/>
    <sheet name="Vakolás és rabicolás" sheetId="8" r:id="rId9"/>
    <sheet name="Szárazépítés" sheetId="7" r:id="rId10"/>
    <sheet name="Hideg- és melegburkolatok készí" sheetId="6" r:id="rId11"/>
    <sheet name="Bádogozás" sheetId="5" r:id="rId12"/>
    <sheet name="Fa- és műanyag szerkezet elhely" sheetId="4" r:id="rId13"/>
    <sheet name="Fém nyílászáró és épületlakatos" sheetId="1" r:id="rId14"/>
    <sheet name="Felületképzés" sheetId="2" r:id="rId15"/>
    <sheet name="Szigetelés" sheetId="3" r:id="rId16"/>
  </sheets>
  <calcPr calcId="124519"/>
</workbook>
</file>

<file path=xl/calcChain.xml><?xml version="1.0" encoding="utf-8"?>
<calcChain xmlns="http://schemas.openxmlformats.org/spreadsheetml/2006/main">
  <c r="I21" i="3"/>
  <c r="H21"/>
  <c r="I18"/>
  <c r="H18"/>
  <c r="I15"/>
  <c r="H15"/>
  <c r="I12"/>
  <c r="H12"/>
  <c r="I9"/>
  <c r="H9"/>
  <c r="I7"/>
  <c r="H7"/>
  <c r="I5"/>
  <c r="H5"/>
  <c r="I2"/>
  <c r="H2"/>
  <c r="I10" i="2"/>
  <c r="H10"/>
  <c r="I8"/>
  <c r="H8"/>
  <c r="I6"/>
  <c r="H6"/>
  <c r="I4"/>
  <c r="H4"/>
  <c r="I2"/>
  <c r="H2"/>
  <c r="I4" i="1"/>
  <c r="H4"/>
  <c r="I2"/>
  <c r="H2"/>
  <c r="I14" i="4"/>
  <c r="H14"/>
  <c r="I12"/>
  <c r="H12"/>
  <c r="I10"/>
  <c r="H10"/>
  <c r="I7"/>
  <c r="H7"/>
  <c r="I4"/>
  <c r="H4"/>
  <c r="I2"/>
  <c r="H2"/>
  <c r="I8" i="5"/>
  <c r="H8"/>
  <c r="I6"/>
  <c r="H6"/>
  <c r="I4"/>
  <c r="H4"/>
  <c r="I2"/>
  <c r="H2"/>
  <c r="I9" i="6"/>
  <c r="H9"/>
  <c r="I6"/>
  <c r="H6"/>
  <c r="I4"/>
  <c r="H4"/>
  <c r="I2"/>
  <c r="H2"/>
  <c r="I2" i="7"/>
  <c r="I5" s="1"/>
  <c r="C9" i="15" s="1"/>
  <c r="H2" i="7"/>
  <c r="H5" s="1"/>
  <c r="B9" i="15" s="1"/>
  <c r="I18" i="8"/>
  <c r="H18"/>
  <c r="I16"/>
  <c r="H16"/>
  <c r="I14"/>
  <c r="H14"/>
  <c r="I11"/>
  <c r="H11"/>
  <c r="I9"/>
  <c r="H9"/>
  <c r="I6"/>
  <c r="H6"/>
  <c r="I4"/>
  <c r="H4"/>
  <c r="I2"/>
  <c r="H2"/>
  <c r="I7" i="9"/>
  <c r="H7"/>
  <c r="I4"/>
  <c r="H4"/>
  <c r="I2"/>
  <c r="H2"/>
  <c r="I2" i="10"/>
  <c r="I5" s="1"/>
  <c r="C6" i="15" s="1"/>
  <c r="H2" i="10"/>
  <c r="H5" s="1"/>
  <c r="B6" i="15" s="1"/>
  <c r="I14" i="11"/>
  <c r="H14"/>
  <c r="I11"/>
  <c r="H11"/>
  <c r="I8"/>
  <c r="H8"/>
  <c r="I6"/>
  <c r="H6"/>
  <c r="I4"/>
  <c r="H4"/>
  <c r="I2"/>
  <c r="H2"/>
  <c r="I6" i="12"/>
  <c r="H6"/>
  <c r="I4"/>
  <c r="H4"/>
  <c r="I2"/>
  <c r="H2"/>
  <c r="I13" i="13"/>
  <c r="H13"/>
  <c r="I11"/>
  <c r="H11"/>
  <c r="I9"/>
  <c r="H9"/>
  <c r="I7"/>
  <c r="H7"/>
  <c r="I4"/>
  <c r="H4"/>
  <c r="I2"/>
  <c r="H2"/>
  <c r="I4" i="14"/>
  <c r="H4"/>
  <c r="I2"/>
  <c r="H2"/>
  <c r="H8" i="12" l="1"/>
  <c r="B4" i="15" s="1"/>
  <c r="I24" i="3"/>
  <c r="C15" i="15" s="1"/>
  <c r="H24" i="3"/>
  <c r="B15" i="15" s="1"/>
  <c r="I12" i="2"/>
  <c r="C14" i="15" s="1"/>
  <c r="H12" i="2"/>
  <c r="B14" i="15" s="1"/>
  <c r="I17" i="4"/>
  <c r="C12" i="15" s="1"/>
  <c r="H17" i="4"/>
  <c r="B12" i="15" s="1"/>
  <c r="I10" i="5"/>
  <c r="C11" i="15" s="1"/>
  <c r="H10" i="5"/>
  <c r="B11" i="15" s="1"/>
  <c r="H12" i="6"/>
  <c r="B10" i="15" s="1"/>
  <c r="I12" i="6"/>
  <c r="C10" i="15" s="1"/>
  <c r="I20" i="8"/>
  <c r="C8" i="15" s="1"/>
  <c r="H20" i="8"/>
  <c r="B8" i="15" s="1"/>
  <c r="I17" i="11"/>
  <c r="C5" i="15" s="1"/>
  <c r="H17" i="11"/>
  <c r="B5" i="15" s="1"/>
  <c r="I8" i="12"/>
  <c r="C4" i="15" s="1"/>
  <c r="I15" i="13"/>
  <c r="C3" i="15" s="1"/>
  <c r="H15" i="13"/>
  <c r="B3" i="15" s="1"/>
  <c r="H6" i="14"/>
  <c r="B2" i="15" s="1"/>
  <c r="I6" i="1"/>
  <c r="C13" i="15" s="1"/>
  <c r="H6" i="1"/>
  <c r="B13" i="15" s="1"/>
  <c r="I10" i="9"/>
  <c r="C7" i="15" s="1"/>
  <c r="H10" i="9"/>
  <c r="B7" i="15" s="1"/>
  <c r="I6" i="14"/>
  <c r="C2" i="15" s="1"/>
  <c r="C24" i="16" l="1"/>
  <c r="C25" s="1"/>
  <c r="D24"/>
  <c r="D25" s="1"/>
  <c r="B16" i="15"/>
  <c r="C16"/>
  <c r="C26" i="16" l="1"/>
  <c r="C27" s="1"/>
  <c r="C28" l="1"/>
</calcChain>
</file>

<file path=xl/sharedStrings.xml><?xml version="1.0" encoding="utf-8"?>
<sst xmlns="http://schemas.openxmlformats.org/spreadsheetml/2006/main" count="385" uniqueCount="191">
  <si>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</si>
  <si>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</si>
  <si>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</si>
  <si>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</si>
  <si>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</si>
  <si>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</si>
  <si>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</si>
  <si>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</si>
  <si>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</si>
  <si>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</si>
  <si>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</si>
  <si>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</si>
  <si>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12-004-4.1-0220232</t>
  </si>
  <si>
    <t>m</t>
  </si>
  <si>
    <t>Vízellátás szövetbetétes gumitömlővel 1/2-3/4" méretig Szövetbetétes víztömlő, 1 MPa 16 mm</t>
  </si>
  <si>
    <t>12-005-8.1</t>
  </si>
  <si>
    <t>db</t>
  </si>
  <si>
    <t>Felvonulási csatlakozóhely főkapcsolóval világítási és erőátviteli mérőhely részére</t>
  </si>
  <si>
    <t>Munkanem összesen:</t>
  </si>
  <si>
    <t>Felvonulási létesítmények</t>
  </si>
  <si>
    <t>15-002-4.1.1</t>
  </si>
  <si>
    <t>m2</t>
  </si>
  <si>
    <t>Egyoldali falzsaluzás függőleges vagy ferde sík felülettel, fa zsaluzattal, 3 m magasságig</t>
  </si>
  <si>
    <t>15-012-21.2-0023003</t>
  </si>
  <si>
    <t>6,01-12,00 m munkapadló magasság között KRAUSE Stabilo homlokzati keretállvány 0,75 m padlószélességgel, 6,01-12,00 m munkapadló magasság között</t>
  </si>
  <si>
    <t>15-012-24.1.1</t>
  </si>
  <si>
    <t>Védőtetőváz készítése, állványhoz csatlakoztatva, alumínium állványcsőből, egy oszlopsoros</t>
  </si>
  <si>
    <t>15-012-24.2.2</t>
  </si>
  <si>
    <t>Védőtetőváz befedése, pallóterítéssel</t>
  </si>
  <si>
    <t>15-012-25.1</t>
  </si>
  <si>
    <t>Védőfüggöny szerelése állványszerkezetre, műanyag hálóból</t>
  </si>
  <si>
    <t>15-016-2.1-0023128</t>
  </si>
  <si>
    <r>
      <t>Homlokzati keretállványok, fém keretvázból, szintenkénti pallóterítéssel, korláttal, lábdeszkával, 0,75-1,20 m padlószélességgel, munkapadló távolság 2,50 m,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állványépítés MSZ és alkalmazástechnikai kézikönyv szerint,</t>
    </r>
  </si>
  <si>
    <r>
      <t>Guruló állvány, 2,50x1,50 m-es járólappal,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4,6 m járólapmagasság (típus: 745071) KRAUSE guruló állvány 2,50x1,5 m-es járólappal, 2,00 kN/m2 terhelhetőséggel, 4,6 m járólapmagasság (típus: 745071)</t>
    </r>
  </si>
  <si>
    <t>Zsaluzás és állványozás</t>
  </si>
  <si>
    <t>21-011-7.2-0120015</t>
  </si>
  <si>
    <t>m3</t>
  </si>
  <si>
    <t>Feltöltések alap- és lábazati falak közé és alagsori vagy alá nem pincézett földszinti padozatok alá, az anyag szétterítésével, mozgatásával, kézi döngöléssel, osztályozatlan kavicsból Nyers homokos kavics, NHK 0/63 Q-TT, Nyékládháza</t>
  </si>
  <si>
    <t>21-011-11.5</t>
  </si>
  <si>
    <t>21-011-12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</si>
  <si>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</si>
  <si>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7,0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</si>
  <si>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</si>
  <si>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31-000-12.3</t>
  </si>
  <si>
    <t>31-000-14.2</t>
  </si>
  <si>
    <t>Beton aljzatok, járdák bontása 10 cm vastagság felett, kavicsbetonból</t>
  </si>
  <si>
    <t>31-001-2-0451503</t>
  </si>
  <si>
    <t>t</t>
  </si>
  <si>
    <t>Hegesztett betonacél háló szerelése tartószerkezetbe FERALPI 6K1010 építési síkháló; 5,00 x 2,15 m; 100 x 100 mm osztással Ø 6,00 / 6,00 BHB55.50</t>
  </si>
  <si>
    <t>31-021-10.1.2.1-0230110</t>
  </si>
  <si>
    <t>Lépcső készítése betonból, X0b(H), X0v(H), XC1, XC2, XC3 környezeti osztályú, kissé képlékeny vagy képlékeny konzisztenciájú betonból, darus-konténeres technológiával, vibrátoros tömörítéssel C20/25 - X0v(H) kissé képlékeny kavicsbeton keverék CEM 52,5</t>
  </si>
  <si>
    <t>31-030-11.1.1.1-0121410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</si>
  <si>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vastagságig C16/20 - X0b(H) kissé</t>
  </si>
  <si>
    <t>31-030-11.1.1.2-0121410</t>
  </si>
  <si>
    <t>Beton aljzat készítése helyszínen kevert betonból, kézi továbbítással és bedolgozással, merev aljzatra, tartószerkezetre léccel lehúzva, kavicsbetonból, C 8/10 - C 16/20 kissé képlékeny konzisztenciájú betonból, 6 cm vastagság felett C16/20 - X0b(H) kissé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</si>
  <si>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</si>
  <si>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6,3 finomsági modulussal</t>
    </r>
  </si>
  <si>
    <r>
      <t>képlékeny kavicsbeton keverék CEM 42,5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24 mm, m = 6,8 finomsági modulussal</t>
    </r>
  </si>
  <si>
    <t>Helyszíni beton és vasbeton munka</t>
  </si>
  <si>
    <t>32-002-1.1.1-0120011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</si>
  <si>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</si>
  <si>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POROTHERM A-10 kerámia burkolatú nyílásáthidaló, 1,25 m</t>
  </si>
  <si>
    <t>Előregyártott épületszerkezeti elem elhelyezése és szerelése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</si>
  <si>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</si>
  <si>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</si>
  <si>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33-011-1.1.2.1.2.1.1-2132106</t>
  </si>
  <si>
    <t>Válaszfal építése, égetett agyag-kerámia termékekből, nútféderes elemekből, 100 mm falvastagságban, 500x238x100 mm-es méretű válaszfallapból, falazó, cementes mészhabarcsba falazva POROTHERM 10 N+F válaszfallap, 500x238x100 mm, M 1 (Hf10-mc) falazó,</t>
  </si>
  <si>
    <t>cementes mészhabarcs</t>
  </si>
  <si>
    <t>33-011-1.2.1.3.1.1.1-0120061</t>
  </si>
  <si>
    <t>Válaszfal építése, pórusbeton termékekből, normál elemekből, 150 mm falvastagságban, 600x200x150 mm-es méretű kézi falazóelemből (fugavastagság 10 mm), falazó, cementes mészhabarcsba falazva YTONG válaszfalelem,  ablakok mellett, hőszigetelés</t>
  </si>
  <si>
    <t>befordítások miatt</t>
  </si>
  <si>
    <t>Falazás és egyéb kőművesmunka</t>
  </si>
  <si>
    <t>36-002-4-0415917</t>
  </si>
  <si>
    <t>Vékonyvakolat alapozók felhordása, kézi erővel Baumit Univerzális alapozó Cikkszám: 960125, vakolt felületre</t>
  </si>
  <si>
    <t>36-003-1.1.1.1.1-0415920</t>
  </si>
  <si>
    <t>Oldalfalvakolat készítése, kézi felhordással, zsákos kiszerelésű szárazhabarcsból, sima, normál mész-cement vakolat, 1 cm vastagságban Baumit UniPutz (Uni vakolat), Cikkszám: 152203</t>
  </si>
  <si>
    <t>36-005-21.2.4.2-0415263</t>
  </si>
  <si>
    <t>Vékonyvakolatok, színvakolatok felhordása alapozott, előkészített felületre, vödrös kiszerelésű anyagból, szilikát vékonyvakolat készítése, egy rétegben, 1,5-2,5 mm-es szemcsemérettel Baumit SilikatTop (Baumit Szilikát) vakolat, kapart 1,5 mm, 2</t>
  </si>
  <si>
    <t>színcsoport</t>
  </si>
  <si>
    <t>36-007-9.2-0415421</t>
  </si>
  <si>
    <t>Lábazati vakolatok; díszítő és lábazati műgyantás kötőanyagú vakolatréteg felhordása, kézi erővel, vödrös kiszerelésű anyagból Baumit MosaikTop (Baumit Mozaik) vakolat 2 mm-es szemcseméret, 24 féle szín, Cikkszám: 255201</t>
  </si>
  <si>
    <t>36-051-6.2.1-0149063</t>
  </si>
  <si>
    <t>Kültéri vakolóprofilok elhelyezése, utólagos (táblás) hőszigetelő rendszerhez (EPS), polisztirol,PVC,alumínium,rozsdam.acél,horg.acél, üvegszövet, 30 - 160 mm hőszigeteléshez, pozitív sarkokra MASTERPLAST Thermomaster ALU élvédő 10+15 cm üvegszövet</t>
  </si>
  <si>
    <t>hálóval, Cikkszám: 0105-10150000</t>
  </si>
  <si>
    <t>36-051-6.2.4</t>
  </si>
  <si>
    <t>Kültéri vakolóprofilok elhelyezése, utólagos (táblás) hőszigetelő rendszerhez (EPS), rozsdamentes acélból,alumíniumból, 30 - 160 mm hőszigeteléshez, lábazati indító profilok egyenes falakhoz</t>
  </si>
  <si>
    <t>36-090-1.1.1-0550040</t>
  </si>
  <si>
    <t>Vakolatjavítás oldalfalon, tégla-, beton-, kőfelületen vagy építőlemezen, a meglazult, sérült vakolat előzetes leverésével, hiánypótlás 5% alatt Hvb8-mc, beltéri, vakoló cementes mészhabarcs mészpéppel</t>
  </si>
  <si>
    <t>36-090-1.2.1-0550080</t>
  </si>
  <si>
    <t>Vakolatjavítás homlokzaton, a meglazult, sérült vakolat előzetes leverésével, durva, sima kivitelben, hiánypótlás 5% alatt Hvh5-mc, kültéri, vakoló cementes mészhabarcs mészpéppel</t>
  </si>
  <si>
    <t>Vakolás és rabicolás</t>
  </si>
  <si>
    <t>39-003-1.1.1.1.1-2210200</t>
  </si>
  <si>
    <t>mm vtg. gipszkarton borítással KNAUF A 13 normál építőlemez, 12,5 mm HRAK 1250/2000, direkt függesztővel, Cikksz: 31307120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</si>
  <si>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</si>
  <si>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</si>
  <si>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</si>
  <si>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</si>
  <si>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</si>
  <si>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</si>
  <si>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42-012-1.1.1.1.1.2-0212004</t>
  </si>
  <si>
    <t>Fal-, pillér-, oszlopburkolat készítése beltérben, tégla, beton, vakolt alapfelületen, mázas kerámiával, kötésben vagy hálósan, 3-5 mm vtg. ragasztóba rakva, 1-10 mm fugaszélességgel, 10x10 - 20x20 cm közötti lapmérettel LB-Knauf FLEX/Flex ragasztó, EN</t>
  </si>
  <si>
    <t>12004 szerinti C2TE minősítéssel, kül- és beltérbe, fagyálló, padlófűtéshez is, Cikkszám: K00617021 LB-Knauf Colorin flex fugázó, EN 13888 szerinti CG2 minősítéssel, fehér, Cikkszám: K00630***</t>
  </si>
  <si>
    <t>42-022-1.1.1.1.1.3-0212004</t>
  </si>
  <si>
    <t>Padlóburkolat készítése, beltérben, tégla, beton, vakolt alapfelületen, mázas kerámiával, kötésben vagy hálósan, 3-5 mm vtg. ragasztóba rakva, 1-10 mm fugaszélességgel, 25x25 -  40x40 cm közötti lapmérettel LB-Knauf FLEX/Flex ragasztó, EN 12004 szerinti</t>
  </si>
  <si>
    <t>C2TE minősítéssel, kül- és beltérbe, fagyálló, padlófűtéshez is, Cikkszám: K00617021 LB-Knauf Colorin flex fugázó, EN 13888 szerinti CG2 minősítéssel, fehér, Cikkszám: K00630***</t>
  </si>
  <si>
    <t>Hideg- és melegburkolatok készítése, aljzat előkészítés</t>
  </si>
  <si>
    <t>43-000-5</t>
  </si>
  <si>
    <t>Lefolyó csatorna bontása 50 cm kiterített szélességig</t>
  </si>
  <si>
    <t>43-002-11.2-0144013</t>
  </si>
  <si>
    <t>Lefolyócső szerelése kör keresztmetszettel, bármilyen kiterített szélességgel, színes műanyagbevonatú horganyzott acéllemezből LINDAB Rainline SRÖR 100 körszelvényű lefolyócső egyik végén szűkítve, horganyzott acél + Elite bevonat, standard színben</t>
  </si>
  <si>
    <t>43-003-2.2.3-0993251</t>
  </si>
  <si>
    <t>Oromszegély szerelése, színes műanyagbevonatú horganyzott acéllemezből, 50 cm kiterített szélességgel LINDAB Seamline FOP szegély tűzihorganyzott acél + Classic bevonat, standard színben, 0,5 mm vtg., kiterített szélesség: 451-500 mm</t>
  </si>
  <si>
    <t>43-003-4.1.2.3-0993251</t>
  </si>
  <si>
    <t>Falszegély szerelése keményhéjalású tetőhöz, színes műanyagbevonatú horganyzott acéllemezből, 50 cm kiterített szélességgel LINDAB Seamline FOP szegély tűzihorganyzott acél + Classic bevonat, standard színben, 0,5 mm vtg., kiterített szélesség: 451-500 mm</t>
  </si>
  <si>
    <t>Bádogozás</t>
  </si>
  <si>
    <t>44-000-1.1</t>
  </si>
  <si>
    <t>44-001-1.1.1.2-0131036</t>
  </si>
  <si>
    <t>Fa beltéri nyílászárók elhelyezése, előre kihagyott falnyílásba, utólagos elhelyezéssel, tömítés nélkül, (szerelvényezve, finom beállítással), MDF vagy keményhéjszerkezetes ajtó, 6,01-10,00 m kerület között Beltéri kazettás ajtó, tele lemezelt,</t>
  </si>
  <si>
    <t>egyszárnyú, MDF tokkal, kilincs nélkül, 110x210 cm</t>
  </si>
  <si>
    <t>44-012-1.1.1.5.1-0221861</t>
  </si>
  <si>
    <t>Műanyag kültéri nyílászárók, hőszigetelt, fokozott légzárású ablak elhelyezése előre kihagyott falnyílásba, tömítés nélkül (szerelvényezve, finombeállítással), 4,00 m kerületig, hatkamrás profil, egyszárnyú bukó-nyíló bukó-nyíló ablak, fehér,  Ug = 0,6</t>
  </si>
  <si>
    <t>W/m2K 60 x 60 cm</t>
  </si>
  <si>
    <t>44-012-1.1.1.5.1-0221862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</si>
  <si>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90 cm</t>
  </si>
  <si>
    <t>44-012-1.1.1.5.1-0221863</t>
  </si>
  <si>
    <t>Műanyag kültéri nyílászárók, hőszigetelt, fokozott légzárású ablak elhelyezése előre kihagyott falnyílásba, tömítés nélkül (szerelvényezve, finombeállítással), 4,00 m kerületig, hatkamrás profil, egyszárnyú bukó-nyíló, fehér,  Ug = 0,6 W/m2K 60 x 120 cm</t>
  </si>
  <si>
    <t>44-012-1.1.2.6.1-0167117</t>
  </si>
  <si>
    <t>Műanyag kültéri nyílászárók, hőszigetelt, fokozott légzárású ablak elhelyezése előre kihagyott falnyílásba, tömítés nélkül (szerelvényezve, finombeállítással), 4,00 m kerület felett ötkamrás profil, kétszárnyú vagy többszárnyú, középnyíló bukó-nyíló</t>
  </si>
  <si>
    <t>uw&lt;1,4 W/m2K, mérete: 226 x  120 cm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</si>
  <si>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</si>
  <si>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</si>
  <si>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</si>
  <si>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45-004-2-0180301</t>
  </si>
  <si>
    <t>Lépcső-, rámpa korlát elhelyezése fészekbe vagy kőcsavaros rögzítéssel Acélcső korlát, 51 mm átmérőjű kézfogóval,  mázolt felülettel</t>
  </si>
  <si>
    <t>45-004-3-0990114</t>
  </si>
  <si>
    <t>Cső kézfogó elhelyezése, falba szerelve Csőkézfogó</t>
  </si>
  <si>
    <t>Fém nyílászáró és épületlakatos-szerkezet elhelyezése</t>
  </si>
  <si>
    <t>47-000-1.3.1.1</t>
  </si>
  <si>
    <t>Belső festéseknél felület előkészítése, részmunkák; vizes diszperziós falfesték lekaparása, bármilyen padozatú helységben, tagolatlan felületen</t>
  </si>
  <si>
    <t>47-000-1.21.2.1.1.1-0320611</t>
  </si>
  <si>
    <t>Belső festéseknél felület előkészítése, részmunkák; glettelés, műanyag kötőanyagú glettel (simítótapasszal), vakolt felületen, bármilyen padozatú helyiségben, tagolatlan felületen JUBOLIN előkevert fehér beltéri glett</t>
  </si>
  <si>
    <t>47-011-15.1.1.1-0151171</t>
  </si>
  <si>
    <t>Diszperziós festés műanyag bázisú vizes-diszperziós  fehér vagy gyárilag színezett festékkel, új vagy régi lekapart, előkészített alapfelületen, vakolaton, két rétegben, tagolatlan sima felületen Héra diszperziós belső falfesték, fehér, EAN: 5995061999118</t>
  </si>
  <si>
    <t>47-021-31.3.1-0130434</t>
  </si>
  <si>
    <t>Acélfelületek átvonó festése rácson, korláton, kerítésen, sodronyhálón műgyanta kötőanyagú, oldószeres festékkel Trinát selyemfényű zománcfesték, barna 502, EAN: 5995061568048</t>
  </si>
  <si>
    <t>47-031-3.3.6.1-0252518</t>
  </si>
  <si>
    <t>Külső fafelületek fedőmázolása, színes lazúr bevonóanyaggal, tagolatlan felületen, egy rétegben Supralux Xyladecor Classic favédő vékonylazúr, rusztikus dió, EAN: 5992454828031</t>
  </si>
  <si>
    <t>Felületképzés</t>
  </si>
  <si>
    <t>48-002-1.3.1.2-0099010</t>
  </si>
  <si>
    <t>Talajnedvesség elleni szigetelés; Padlószigetelés, egy rétegben, minimum 4,0 mm vastag elasztomerbitumenes (SBS modifikált vagy SBS/oxidált duo) lemezzel, aljzathoz foltonként vagy sávokban olvasztásos ragasztással, átlapolásoknál teljes felületű</t>
  </si>
  <si>
    <t>hegesztéssel fektetve VILLAS E-PV 4 F/K Extra, poliészterfátyol hordozórétegű, 4 mm vastagságú, elasztomerbitumenes (SBS modifikált) lemez</t>
  </si>
  <si>
    <t>48-007-1.2.2-0093420</t>
  </si>
  <si>
    <t>Magastető hő- és hangszigetelése; Szaruzat alatti szigetelés fa vagy fém fedélszék esetén (rögzítés külön tételben), kőzetgyapot hőszigetelő lemezzel ROCKWOOL Multirock többcélú kőzetgyapot lemez 200 mm</t>
  </si>
  <si>
    <t>48-007-56.1.3.1-0113544</t>
  </si>
  <si>
    <t>Alátét- és elválasztó rétegek beépítése, védőlemez-, műanyagfátyol-, fólia vagy műanyagfilc egy rétegben, átlapolással, rögzítés nélkül, padló, födém szigeteléseknél, vízszintes felületen AUSTROTHERM polietilén fólia, 0,09 mm vastagságú, 2 m szélességű</t>
  </si>
  <si>
    <t>48-010-1.1.2.2-0113582</t>
  </si>
  <si>
    <t>Homlokzati hőszigetelés, üvegszövetháló-erősítéssel, (mechanikai rögzítés, felületi zárás valamint kiegészítő profilok külön tételben szerepelnek), egyenes él-képzésű, normál homlokzati EPS hőszigetelő lapokkal, ragasztóporból képzett ragasztóba, tagolt</t>
  </si>
  <si>
    <t>48-010-1.1.2.2-0113593</t>
  </si>
  <si>
    <t>48-010-1.3.1.1-0118007</t>
  </si>
  <si>
    <t>Homlokzati hőszigetelés, üvegszövetháló-erősítéssel, (mechanikai rögzítés, felületi zárás valamint kiegészítő profilok külön tételben szerepelnek), egyenes él-képzésű, érdesített XPS hőszigetelő lapokkal, ragasztóporból képzett ragasztóba, tagolatlan,</t>
  </si>
  <si>
    <t>48-014-4.1-0313025</t>
  </si>
  <si>
    <t>Üzemi-használati víz elleni, víznyomásnak nem kitett helyzetű,  kerámia vagy GRES lapburkolat alatti padló-, falszigetelés bevonatszigeteléssel, két rétegben, minimum 1,0 mm száraz rétegvastagságú, egykomponensű, ún. "folyékony fóliával" (rugalmas</t>
  </si>
  <si>
    <t>műanyagdiszperzió)  glettvassal vagy hengerrel felhordva MAPEI Mapelastic AquaDefense egykomponensű kenhető vízszigetelés</t>
  </si>
  <si>
    <t>48-021-1.51.2.2.1-0091307</t>
  </si>
  <si>
    <t>Szigetelések rögzítése; Hőszigetelő táblák pontszerű mechanikai rögzítése, homlokzaton, beton aljzatszerkezethez, műanyag vagy fém beütőszeges/csavaros műanyag beütődübelekkel MASTERPLAST Thermomaster D-PLUS 10/200 mm, műanyag beütőszeges tárcsás dübel,</t>
  </si>
  <si>
    <t>Cikkszám: 0115-10200250</t>
  </si>
  <si>
    <t>Szigetelés</t>
  </si>
  <si>
    <t>Összesen:</t>
  </si>
  <si>
    <t xml:space="preserve">Név : Zákány Község Önkormányzata      </t>
  </si>
  <si>
    <t xml:space="preserve">                                       </t>
  </si>
  <si>
    <t xml:space="preserve">Cím : 8852 Zákány                      </t>
  </si>
  <si>
    <t xml:space="preserve">Május 1. u. 6.                         </t>
  </si>
  <si>
    <t xml:space="preserve">A munka leírása:                       </t>
  </si>
  <si>
    <t xml:space="preserve">Tornaterem energetikai korszerűsítése-építész munkák                          </t>
  </si>
  <si>
    <t xml:space="preserve">8852 Zákány, Petőfi u. 6.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</si>
  <si>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</si>
  <si>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</si>
  <si>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</si>
  <si>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</si>
  <si>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</si>
  <si>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</si>
  <si>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</si>
  <si>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</si>
  <si>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</si>
  <si>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</si>
  <si>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</si>
  <si>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sík, függőleges falon MASTERPLAST Isomaster XPS extrudált polisztirolhab lemez, 1250x600x120 mm, Cikkszám: 0510-8IR10000</t>
  </si>
  <si>
    <t>sík, függőleges falon AUSTROTHERM 80 expandált polisztirol keményhab hőszigetelő lemez, 1000x500x 30 mm</t>
  </si>
  <si>
    <t>sík, függőleges falon AUSTROTHERM 80 expandált polisztirol keményhab hőszigetelő lemez, 1000x500x150 mm</t>
  </si>
  <si>
    <t xml:space="preserve">DOM-AD Group Kft </t>
  </si>
  <si>
    <t>1015 Budapest, Batthyány u 59</t>
  </si>
</sst>
</file>

<file path=xl/styles.xml><?xml version="1.0" encoding="utf-8"?>
<styleSheet xmlns="http://schemas.openxmlformats.org/spreadsheetml/2006/main">
  <numFmts count="1">
    <numFmt numFmtId="41" formatCode="_-* #,##0\ _F_t_-;\-* #,##0\ _F_t_-;_-* &quot;-&quot;\ _F_t_-;_-@_-"/>
  </numFmts>
  <fonts count="8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vertAlign val="sub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vertical="top"/>
    </xf>
    <xf numFmtId="10" fontId="6" fillId="0" borderId="2" xfId="0" applyNumberFormat="1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1" fontId="5" fillId="0" borderId="1" xfId="0" applyNumberFormat="1" applyFont="1" applyBorder="1" applyAlignment="1">
      <alignment horizontal="right" vertical="top" wrapText="1"/>
    </xf>
    <xf numFmtId="1" fontId="4" fillId="0" borderId="0" xfId="0" applyNumberFormat="1" applyFont="1" applyAlignment="1">
      <alignment horizontal="right" vertical="top" wrapText="1"/>
    </xf>
    <xf numFmtId="41" fontId="5" fillId="0" borderId="1" xfId="0" applyNumberFormat="1" applyFont="1" applyBorder="1" applyAlignment="1">
      <alignment horizontal="right" vertical="top" wrapText="1"/>
    </xf>
    <xf numFmtId="41" fontId="4" fillId="0" borderId="0" xfId="0" applyNumberFormat="1" applyFont="1" applyAlignment="1">
      <alignment horizontal="right" vertical="top" wrapText="1"/>
    </xf>
    <xf numFmtId="14" fontId="6" fillId="0" borderId="0" xfId="0" applyNumberFormat="1" applyFont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7" fillId="0" borderId="0" xfId="0" applyFont="1" applyAlignment="1">
      <alignment vertical="top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35</xdr:row>
      <xdr:rowOff>0</xdr:rowOff>
    </xdr:from>
    <xdr:to>
      <xdr:col>1</xdr:col>
      <xdr:colOff>638176</xdr:colOff>
      <xdr:row>41</xdr:row>
      <xdr:rowOff>190500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" y="7000875"/>
          <a:ext cx="3067050" cy="139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3</xdr:col>
      <xdr:colOff>1000125</xdr:colOff>
      <xdr:row>41</xdr:row>
      <xdr:rowOff>38100</xdr:rowOff>
    </xdr:to>
    <xdr:pic>
      <xdr:nvPicPr>
        <xdr:cNvPr id="4" name="Kép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43250" y="7200900"/>
          <a:ext cx="2047875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topLeftCell="A22" workbookViewId="0">
      <selection activeCell="D47" sqref="D47"/>
    </sheetView>
  </sheetViews>
  <sheetFormatPr defaultRowHeight="15.75"/>
  <cols>
    <col min="1" max="1" width="36.42578125" style="10" customWidth="1"/>
    <col min="2" max="2" width="10.7109375" style="10" customWidth="1"/>
    <col min="3" max="4" width="15.7109375" style="10" customWidth="1"/>
    <col min="5" max="5" width="9.140625" style="10"/>
    <col min="6" max="6" width="10.140625" style="10" bestFit="1" customWidth="1"/>
    <col min="7" max="16384" width="9.140625" style="10"/>
  </cols>
  <sheetData>
    <row r="1" spans="1:4" s="14" customFormat="1">
      <c r="A1" s="29"/>
      <c r="B1" s="29"/>
      <c r="C1" s="29"/>
      <c r="D1" s="29"/>
    </row>
    <row r="2" spans="1:4">
      <c r="A2" s="29" t="s">
        <v>189</v>
      </c>
      <c r="B2" s="29"/>
      <c r="C2" s="29"/>
      <c r="D2" s="29"/>
    </row>
    <row r="3" spans="1:4">
      <c r="A3" s="26" t="s">
        <v>190</v>
      </c>
      <c r="B3" s="26"/>
      <c r="C3" s="26"/>
      <c r="D3" s="26"/>
    </row>
    <row r="4" spans="1:4">
      <c r="A4" s="26"/>
      <c r="B4" s="26"/>
      <c r="C4" s="26"/>
      <c r="D4" s="26"/>
    </row>
    <row r="5" spans="1:4">
      <c r="A5" s="26"/>
      <c r="B5" s="26"/>
      <c r="C5" s="26"/>
      <c r="D5" s="26"/>
    </row>
    <row r="6" spans="1:4">
      <c r="A6" s="26"/>
      <c r="B6" s="26"/>
      <c r="C6" s="26"/>
      <c r="D6" s="26"/>
    </row>
    <row r="7" spans="1:4">
      <c r="A7" s="26"/>
      <c r="B7" s="26"/>
      <c r="C7" s="26"/>
      <c r="D7" s="26"/>
    </row>
    <row r="9" spans="1:4">
      <c r="A9" s="10" t="s">
        <v>168</v>
      </c>
      <c r="C9" s="10" t="s">
        <v>169</v>
      </c>
    </row>
    <row r="10" spans="1:4">
      <c r="A10" s="10" t="s">
        <v>169</v>
      </c>
      <c r="C10" s="10" t="s">
        <v>169</v>
      </c>
    </row>
    <row r="11" spans="1:4">
      <c r="A11" s="10" t="s">
        <v>170</v>
      </c>
    </row>
    <row r="12" spans="1:4">
      <c r="A12" s="10" t="s">
        <v>171</v>
      </c>
      <c r="C12" s="10" t="s">
        <v>169</v>
      </c>
    </row>
    <row r="13" spans="1:4">
      <c r="A13" s="10" t="s">
        <v>169</v>
      </c>
      <c r="C13" s="10" t="s">
        <v>169</v>
      </c>
    </row>
    <row r="14" spans="1:4">
      <c r="A14" s="10" t="s">
        <v>169</v>
      </c>
      <c r="C14" s="10" t="s">
        <v>169</v>
      </c>
    </row>
    <row r="15" spans="1:4">
      <c r="A15" s="10" t="s">
        <v>172</v>
      </c>
    </row>
    <row r="16" spans="1:4">
      <c r="A16" s="10" t="s">
        <v>173</v>
      </c>
    </row>
    <row r="17" spans="1:4">
      <c r="A17" s="10" t="s">
        <v>174</v>
      </c>
    </row>
    <row r="18" spans="1:4">
      <c r="A18" s="10" t="s">
        <v>175</v>
      </c>
    </row>
    <row r="19" spans="1:4">
      <c r="A19" s="10" t="s">
        <v>175</v>
      </c>
    </row>
    <row r="20" spans="1:4">
      <c r="A20" s="10" t="s">
        <v>175</v>
      </c>
    </row>
    <row r="22" spans="1:4">
      <c r="A22" s="27" t="s">
        <v>176</v>
      </c>
      <c r="B22" s="27"/>
      <c r="C22" s="27"/>
      <c r="D22" s="27"/>
    </row>
    <row r="23" spans="1:4">
      <c r="A23" s="15" t="s">
        <v>177</v>
      </c>
      <c r="B23" s="15"/>
      <c r="C23" s="18" t="s">
        <v>178</v>
      </c>
      <c r="D23" s="18" t="s">
        <v>179</v>
      </c>
    </row>
    <row r="24" spans="1:4">
      <c r="A24" s="15" t="s">
        <v>180</v>
      </c>
      <c r="B24" s="15"/>
      <c r="C24" s="15">
        <f>ROUND(SUM(Összesítő!B2:B15),0)</f>
        <v>15835390</v>
      </c>
      <c r="D24" s="15">
        <f>ROUND(SUM(Összesítő!C2:C15),0)</f>
        <v>11352302</v>
      </c>
    </row>
    <row r="25" spans="1:4">
      <c r="A25" s="15" t="s">
        <v>181</v>
      </c>
      <c r="B25" s="15"/>
      <c r="C25" s="15">
        <f>ROUND(C24,0)</f>
        <v>15835390</v>
      </c>
      <c r="D25" s="15">
        <f>ROUND(D24,0)</f>
        <v>11352302</v>
      </c>
    </row>
    <row r="26" spans="1:4">
      <c r="A26" s="10" t="s">
        <v>182</v>
      </c>
      <c r="C26" s="25">
        <f>ROUND(C25+D25,0)</f>
        <v>27187692</v>
      </c>
      <c r="D26" s="25"/>
    </row>
    <row r="27" spans="1:4">
      <c r="A27" s="15" t="s">
        <v>183</v>
      </c>
      <c r="B27" s="16">
        <v>0.27</v>
      </c>
      <c r="C27" s="28">
        <f>ROUND(C26*B27,0)</f>
        <v>7340677</v>
      </c>
      <c r="D27" s="28"/>
    </row>
    <row r="28" spans="1:4">
      <c r="A28" s="15" t="s">
        <v>184</v>
      </c>
      <c r="B28" s="15"/>
      <c r="C28" s="24">
        <f>ROUND(C26+C27,0)</f>
        <v>34528369</v>
      </c>
      <c r="D28" s="24"/>
    </row>
    <row r="32" spans="1:4">
      <c r="B32" s="25" t="s">
        <v>185</v>
      </c>
      <c r="C32" s="25"/>
    </row>
    <row r="34" spans="1:1">
      <c r="A34" s="23">
        <v>43426</v>
      </c>
    </row>
    <row r="35" spans="1:1">
      <c r="A35" s="17"/>
    </row>
    <row r="36" spans="1:1">
      <c r="A36" s="17"/>
    </row>
  </sheetData>
  <mergeCells count="12">
    <mergeCell ref="A1:D1"/>
    <mergeCell ref="A2:D2"/>
    <mergeCell ref="A3:D3"/>
    <mergeCell ref="A4:D4"/>
    <mergeCell ref="A5:D5"/>
    <mergeCell ref="C28:D28"/>
    <mergeCell ref="B32:C32"/>
    <mergeCell ref="A6:D6"/>
    <mergeCell ref="A7:D7"/>
    <mergeCell ref="A22:D22"/>
    <mergeCell ref="C26:D26"/>
    <mergeCell ref="C27:D27"/>
  </mergeCells>
  <pageMargins left="1" right="1" top="1" bottom="1" header="0.41666666666666669" footer="0.41666666666666669"/>
  <pageSetup paperSize="9" orientation="portrait" useFirstPageNumber="1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I21" sqref="I21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25">
      <c r="A2" s="8">
        <v>1</v>
      </c>
      <c r="B2" s="1" t="s">
        <v>91</v>
      </c>
      <c r="C2" s="2" t="s">
        <v>93</v>
      </c>
      <c r="D2" s="6">
        <v>112</v>
      </c>
      <c r="E2" s="1" t="s">
        <v>21</v>
      </c>
      <c r="F2" s="6">
        <v>3990</v>
      </c>
      <c r="G2" s="6">
        <v>5200</v>
      </c>
      <c r="H2" s="6">
        <f>ROUND(D2*F2, 0)</f>
        <v>446880</v>
      </c>
      <c r="I2" s="6">
        <f>ROUND(D2*G2, 0)</f>
        <v>582400</v>
      </c>
    </row>
    <row r="3" spans="1:9" ht="38.25">
      <c r="C3" s="2" t="s">
        <v>92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446880</v>
      </c>
      <c r="I5" s="5">
        <f>ROUND(SUM(I2:I4),0)</f>
        <v>582400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Szárazépítés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95</v>
      </c>
      <c r="C2" s="2" t="s">
        <v>96</v>
      </c>
      <c r="D2" s="6">
        <v>8.6199999999999992</v>
      </c>
      <c r="E2" s="1" t="s">
        <v>21</v>
      </c>
      <c r="F2" s="20">
        <v>0</v>
      </c>
      <c r="G2" s="20">
        <v>1660</v>
      </c>
      <c r="H2" s="6">
        <f>ROUND(D2*F2, 0)</f>
        <v>0</v>
      </c>
      <c r="I2" s="6">
        <f>ROUND(D2*G2, 0)</f>
        <v>14309</v>
      </c>
    </row>
    <row r="4" spans="1:9" ht="38.25">
      <c r="A4" s="8">
        <v>2</v>
      </c>
      <c r="B4" s="1" t="s">
        <v>97</v>
      </c>
      <c r="C4" s="2" t="s">
        <v>98</v>
      </c>
      <c r="D4" s="6">
        <v>28</v>
      </c>
      <c r="E4" s="1" t="s">
        <v>21</v>
      </c>
      <c r="F4" s="20">
        <v>0</v>
      </c>
      <c r="G4" s="20">
        <v>2790</v>
      </c>
      <c r="H4" s="6">
        <f>ROUND(D4*F4, 0)</f>
        <v>0</v>
      </c>
      <c r="I4" s="6">
        <f>ROUND(D4*G4, 0)</f>
        <v>78120</v>
      </c>
    </row>
    <row r="6" spans="1:9" ht="76.5">
      <c r="A6" s="8">
        <v>3</v>
      </c>
      <c r="B6" s="1" t="s">
        <v>99</v>
      </c>
      <c r="C6" s="2" t="s">
        <v>100</v>
      </c>
      <c r="D6" s="6">
        <v>32</v>
      </c>
      <c r="E6" s="1" t="s">
        <v>21</v>
      </c>
      <c r="F6" s="20">
        <v>4500</v>
      </c>
      <c r="G6" s="20">
        <v>6800</v>
      </c>
      <c r="H6" s="6">
        <f>ROUND(D6*F6, 0)</f>
        <v>144000</v>
      </c>
      <c r="I6" s="6">
        <f>ROUND(D6*G6, 0)</f>
        <v>217600</v>
      </c>
    </row>
    <row r="7" spans="1:9" ht="63.75">
      <c r="C7" s="2" t="s">
        <v>101</v>
      </c>
    </row>
    <row r="9" spans="1:9" ht="76.5">
      <c r="A9" s="8">
        <v>4</v>
      </c>
      <c r="B9" s="1" t="s">
        <v>102</v>
      </c>
      <c r="C9" s="2" t="s">
        <v>103</v>
      </c>
      <c r="D9" s="6">
        <v>8.77</v>
      </c>
      <c r="E9" s="1" t="s">
        <v>21</v>
      </c>
      <c r="F9" s="20">
        <v>5500</v>
      </c>
      <c r="G9" s="20">
        <v>5900</v>
      </c>
      <c r="H9" s="6">
        <f>ROUND(D9*F9, 0)</f>
        <v>48235</v>
      </c>
      <c r="I9" s="6">
        <f>ROUND(D9*G9, 0)</f>
        <v>51743</v>
      </c>
    </row>
    <row r="10" spans="1:9" ht="63.75">
      <c r="C10" s="2" t="s">
        <v>104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192235</v>
      </c>
      <c r="I12" s="5">
        <f>ROUND(SUM(I2:I11),0)</f>
        <v>361772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9" sqref="G9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106</v>
      </c>
      <c r="C2" s="2" t="s">
        <v>107</v>
      </c>
      <c r="D2" s="6">
        <v>46</v>
      </c>
      <c r="E2" s="1" t="s">
        <v>13</v>
      </c>
      <c r="F2" s="20">
        <v>0</v>
      </c>
      <c r="G2" s="20">
        <v>800</v>
      </c>
      <c r="H2" s="6">
        <f>ROUND(D2*F2, 0)</f>
        <v>0</v>
      </c>
      <c r="I2" s="6">
        <f>ROUND(D2*G2, 0)</f>
        <v>36800</v>
      </c>
    </row>
    <row r="4" spans="1:9" ht="76.5">
      <c r="A4" s="8">
        <v>2</v>
      </c>
      <c r="B4" s="1" t="s">
        <v>108</v>
      </c>
      <c r="C4" s="2" t="s">
        <v>109</v>
      </c>
      <c r="D4" s="6">
        <v>46</v>
      </c>
      <c r="E4" s="1" t="s">
        <v>13</v>
      </c>
      <c r="F4" s="20">
        <v>4675</v>
      </c>
      <c r="G4" s="20">
        <v>1500</v>
      </c>
      <c r="H4" s="6">
        <f>ROUND(D4*F4, 0)</f>
        <v>215050</v>
      </c>
      <c r="I4" s="6">
        <f>ROUND(D4*G4, 0)</f>
        <v>69000</v>
      </c>
    </row>
    <row r="6" spans="1:9" ht="76.5">
      <c r="A6" s="8">
        <v>3</v>
      </c>
      <c r="B6" s="1" t="s">
        <v>110</v>
      </c>
      <c r="C6" s="2" t="s">
        <v>111</v>
      </c>
      <c r="D6" s="6">
        <v>33</v>
      </c>
      <c r="E6" s="1" t="s">
        <v>13</v>
      </c>
      <c r="F6" s="20">
        <v>2770</v>
      </c>
      <c r="G6" s="20">
        <v>2800</v>
      </c>
      <c r="H6" s="6">
        <f>ROUND(D6*F6, 0)</f>
        <v>91410</v>
      </c>
      <c r="I6" s="6">
        <f>ROUND(D6*G6, 0)</f>
        <v>92400</v>
      </c>
    </row>
    <row r="8" spans="1:9" ht="89.25">
      <c r="A8" s="8">
        <v>4</v>
      </c>
      <c r="B8" s="1" t="s">
        <v>112</v>
      </c>
      <c r="C8" s="2" t="s">
        <v>113</v>
      </c>
      <c r="D8" s="6">
        <v>30</v>
      </c>
      <c r="E8" s="1" t="s">
        <v>13</v>
      </c>
      <c r="F8" s="20">
        <v>2665</v>
      </c>
      <c r="G8" s="20">
        <v>2200</v>
      </c>
      <c r="H8" s="6">
        <f>ROUND(D8*F8, 0)</f>
        <v>79950</v>
      </c>
      <c r="I8" s="6">
        <f>ROUND(D8*G8, 0)</f>
        <v>66000</v>
      </c>
    </row>
    <row r="10" spans="1:9" s="9" customFormat="1">
      <c r="A10" s="7"/>
      <c r="B10" s="3"/>
      <c r="C10" s="3" t="s">
        <v>18</v>
      </c>
      <c r="D10" s="5"/>
      <c r="E10" s="3"/>
      <c r="F10" s="19"/>
      <c r="G10" s="19"/>
      <c r="H10" s="5">
        <f>ROUND(SUM(H2:H9),0)</f>
        <v>386410</v>
      </c>
      <c r="I10" s="5">
        <f>ROUND(SUM(I2:I9),0)</f>
        <v>264200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Bádogozás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8.5">
      <c r="A2" s="8">
        <v>1</v>
      </c>
      <c r="B2" s="1" t="s">
        <v>115</v>
      </c>
      <c r="C2" s="2" t="s">
        <v>130</v>
      </c>
      <c r="D2" s="6">
        <v>58</v>
      </c>
      <c r="E2" s="1" t="s">
        <v>129</v>
      </c>
      <c r="F2" s="20">
        <v>0</v>
      </c>
      <c r="G2" s="20">
        <v>1900</v>
      </c>
      <c r="H2" s="6">
        <f>ROUND(D2*F2, 0)</f>
        <v>0</v>
      </c>
      <c r="I2" s="6">
        <f>ROUND(D2*G2, 0)</f>
        <v>110200</v>
      </c>
    </row>
    <row r="4" spans="1:9" ht="81.75" customHeight="1">
      <c r="A4" s="8">
        <v>2</v>
      </c>
      <c r="B4" s="1" t="s">
        <v>116</v>
      </c>
      <c r="C4" s="2" t="s">
        <v>117</v>
      </c>
      <c r="D4" s="6">
        <v>1</v>
      </c>
      <c r="E4" s="1" t="s">
        <v>16</v>
      </c>
      <c r="F4" s="20">
        <v>55000</v>
      </c>
      <c r="G4" s="20">
        <v>7400</v>
      </c>
      <c r="H4" s="6">
        <f>ROUND(D4*F4, 0)</f>
        <v>55000</v>
      </c>
      <c r="I4" s="6">
        <f>ROUND(D4*G4, 0)</f>
        <v>7400</v>
      </c>
    </row>
    <row r="5" spans="1:9" ht="25.5">
      <c r="C5" s="2" t="s">
        <v>118</v>
      </c>
    </row>
    <row r="7" spans="1:9" ht="76.5">
      <c r="A7" s="8">
        <v>3</v>
      </c>
      <c r="B7" s="1" t="s">
        <v>119</v>
      </c>
      <c r="C7" s="2" t="s">
        <v>120</v>
      </c>
      <c r="D7" s="6">
        <v>2</v>
      </c>
      <c r="E7" s="1" t="s">
        <v>16</v>
      </c>
      <c r="F7" s="20">
        <v>51000</v>
      </c>
      <c r="G7" s="20">
        <v>6200</v>
      </c>
      <c r="H7" s="6">
        <f>ROUND(D7*F7, 0)</f>
        <v>102000</v>
      </c>
      <c r="I7" s="6">
        <f>ROUND(D7*G7, 0)</f>
        <v>12400</v>
      </c>
    </row>
    <row r="8" spans="1:9">
      <c r="C8" s="2" t="s">
        <v>121</v>
      </c>
    </row>
    <row r="10" spans="1:9" ht="76.5">
      <c r="A10" s="8">
        <v>4</v>
      </c>
      <c r="B10" s="1" t="s">
        <v>122</v>
      </c>
      <c r="C10" s="2" t="s">
        <v>123</v>
      </c>
      <c r="D10" s="6">
        <v>6</v>
      </c>
      <c r="E10" s="1" t="s">
        <v>16</v>
      </c>
      <c r="F10" s="20">
        <v>65000</v>
      </c>
      <c r="G10" s="20">
        <v>6200</v>
      </c>
      <c r="H10" s="6">
        <f>ROUND(D10*F10, 0)</f>
        <v>390000</v>
      </c>
      <c r="I10" s="6">
        <f>ROUND(D10*G10, 0)</f>
        <v>37200</v>
      </c>
    </row>
    <row r="12" spans="1:9" ht="76.5">
      <c r="A12" s="8">
        <v>5</v>
      </c>
      <c r="B12" s="1" t="s">
        <v>124</v>
      </c>
      <c r="C12" s="2" t="s">
        <v>125</v>
      </c>
      <c r="D12" s="6">
        <v>6</v>
      </c>
      <c r="E12" s="1" t="s">
        <v>16</v>
      </c>
      <c r="F12" s="20">
        <v>78000</v>
      </c>
      <c r="G12" s="20">
        <v>6200</v>
      </c>
      <c r="H12" s="6">
        <f>ROUND(D12*F12, 0)</f>
        <v>468000</v>
      </c>
      <c r="I12" s="6">
        <f>ROUND(D12*G12, 0)</f>
        <v>37200</v>
      </c>
    </row>
    <row r="14" spans="1:9" ht="76.5">
      <c r="A14" s="8">
        <v>6</v>
      </c>
      <c r="B14" s="1" t="s">
        <v>126</v>
      </c>
      <c r="C14" s="2" t="s">
        <v>127</v>
      </c>
      <c r="D14" s="6">
        <v>16</v>
      </c>
      <c r="E14" s="1" t="s">
        <v>16</v>
      </c>
      <c r="F14" s="20">
        <v>210000</v>
      </c>
      <c r="G14" s="20">
        <v>7500</v>
      </c>
      <c r="H14" s="6">
        <f>ROUND(D14*F14, 0)</f>
        <v>3360000</v>
      </c>
      <c r="I14" s="6">
        <f>ROUND(D14*G14, 0)</f>
        <v>120000</v>
      </c>
    </row>
    <row r="15" spans="1:9">
      <c r="C15" s="2" t="s">
        <v>128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4375000</v>
      </c>
      <c r="I17" s="5">
        <f>ROUND(SUM(I2:I16),0)</f>
        <v>324400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Fa- és műanyag szerkezet elhelyezése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G5" sqref="G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132</v>
      </c>
      <c r="C2" s="2" t="s">
        <v>133</v>
      </c>
      <c r="D2" s="6">
        <v>5</v>
      </c>
      <c r="E2" s="1" t="s">
        <v>13</v>
      </c>
      <c r="F2" s="6">
        <v>48000</v>
      </c>
      <c r="G2" s="6">
        <v>6000</v>
      </c>
      <c r="H2" s="6">
        <f>ROUND(D2*F2, 0)</f>
        <v>240000</v>
      </c>
      <c r="I2" s="6">
        <f>ROUND(D2*G2, 0)</f>
        <v>30000</v>
      </c>
    </row>
    <row r="4" spans="1:9" ht="25.5">
      <c r="A4" s="8">
        <v>2</v>
      </c>
      <c r="B4" s="1" t="s">
        <v>134</v>
      </c>
      <c r="C4" s="2" t="s">
        <v>135</v>
      </c>
      <c r="D4" s="6">
        <v>5</v>
      </c>
      <c r="E4" s="1" t="s">
        <v>13</v>
      </c>
      <c r="F4" s="6">
        <v>5000</v>
      </c>
      <c r="G4" s="6">
        <v>3000</v>
      </c>
      <c r="H4" s="6">
        <f>ROUND(D4*F4, 0)</f>
        <v>25000</v>
      </c>
      <c r="I4" s="6">
        <f>ROUND(D4*G4, 0)</f>
        <v>15000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265000</v>
      </c>
      <c r="I6" s="5">
        <f>ROUND(SUM(I2:I5),0)</f>
        <v>45000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Fém nyílászáró és épületlakatos-szerkezet elhelyezése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G11" sqref="G11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51">
      <c r="A2" s="8">
        <v>1</v>
      </c>
      <c r="B2" s="1" t="s">
        <v>137</v>
      </c>
      <c r="C2" s="2" t="s">
        <v>138</v>
      </c>
      <c r="D2" s="6">
        <v>135</v>
      </c>
      <c r="E2" s="1" t="s">
        <v>21</v>
      </c>
      <c r="F2" s="20">
        <v>0</v>
      </c>
      <c r="G2" s="20">
        <v>900</v>
      </c>
      <c r="H2" s="6">
        <f>ROUND(D2*F2, 0)</f>
        <v>0</v>
      </c>
      <c r="I2" s="6">
        <f>ROUND(D2*G2, 0)</f>
        <v>121500</v>
      </c>
    </row>
    <row r="4" spans="1:9" ht="76.5">
      <c r="A4" s="8">
        <v>2</v>
      </c>
      <c r="B4" s="1" t="s">
        <v>139</v>
      </c>
      <c r="C4" s="2" t="s">
        <v>140</v>
      </c>
      <c r="D4" s="6">
        <v>275</v>
      </c>
      <c r="E4" s="1" t="s">
        <v>21</v>
      </c>
      <c r="F4" s="20">
        <v>680</v>
      </c>
      <c r="G4" s="20">
        <v>1000</v>
      </c>
      <c r="H4" s="6">
        <f>ROUND(D4*F4, 0)</f>
        <v>187000</v>
      </c>
      <c r="I4" s="6">
        <f>ROUND(D4*G4, 0)</f>
        <v>275000</v>
      </c>
    </row>
    <row r="6" spans="1:9" ht="76.5">
      <c r="A6" s="8">
        <v>3</v>
      </c>
      <c r="B6" s="1" t="s">
        <v>141</v>
      </c>
      <c r="C6" s="2" t="s">
        <v>142</v>
      </c>
      <c r="D6" s="6">
        <v>1024</v>
      </c>
      <c r="E6" s="1" t="s">
        <v>21</v>
      </c>
      <c r="F6" s="20">
        <v>450</v>
      </c>
      <c r="G6" s="20">
        <v>950</v>
      </c>
      <c r="H6" s="6">
        <f>ROUND(D6*F6, 0)</f>
        <v>460800</v>
      </c>
      <c r="I6" s="6">
        <f>ROUND(D6*G6, 0)</f>
        <v>972800</v>
      </c>
    </row>
    <row r="8" spans="1:9" ht="63.75">
      <c r="A8" s="8">
        <v>4</v>
      </c>
      <c r="B8" s="1" t="s">
        <v>143</v>
      </c>
      <c r="C8" s="2" t="s">
        <v>144</v>
      </c>
      <c r="D8" s="6">
        <v>45</v>
      </c>
      <c r="E8" s="1" t="s">
        <v>21</v>
      </c>
      <c r="F8" s="20">
        <v>880</v>
      </c>
      <c r="G8" s="20">
        <v>1300</v>
      </c>
      <c r="H8" s="6">
        <f>ROUND(D8*F8, 0)</f>
        <v>39600</v>
      </c>
      <c r="I8" s="6">
        <f>ROUND(D8*G8, 0)</f>
        <v>58500</v>
      </c>
    </row>
    <row r="10" spans="1:9" ht="63.75">
      <c r="A10" s="8">
        <v>5</v>
      </c>
      <c r="B10" s="1" t="s">
        <v>145</v>
      </c>
      <c r="C10" s="2" t="s">
        <v>146</v>
      </c>
      <c r="D10" s="6">
        <v>64</v>
      </c>
      <c r="E10" s="1" t="s">
        <v>21</v>
      </c>
      <c r="F10" s="20">
        <v>900</v>
      </c>
      <c r="G10" s="20">
        <v>600</v>
      </c>
      <c r="H10" s="6">
        <f>ROUND(D10*F10, 0)</f>
        <v>57600</v>
      </c>
      <c r="I10" s="6">
        <f>ROUND(D10*G10, 0)</f>
        <v>38400</v>
      </c>
    </row>
    <row r="12" spans="1:9" s="9" customFormat="1">
      <c r="A12" s="7"/>
      <c r="B12" s="3"/>
      <c r="C12" s="3" t="s">
        <v>18</v>
      </c>
      <c r="D12" s="5"/>
      <c r="E12" s="3"/>
      <c r="F12" s="19"/>
      <c r="G12" s="19"/>
      <c r="H12" s="5">
        <f>ROUND(SUM(H2:H11),0)</f>
        <v>745000</v>
      </c>
      <c r="I12" s="5">
        <f>ROUND(SUM(I2:I11),0)</f>
        <v>1466200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24"/>
  <sheetViews>
    <sheetView topLeftCell="A13" workbookViewId="0">
      <selection activeCell="G22" sqref="G22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2" customWidth="1"/>
    <col min="8" max="9" width="10.28515625" style="6" customWidth="1"/>
    <col min="10" max="10" width="15.7109375" style="1" customWidth="1"/>
    <col min="11" max="12" width="9.140625" style="1"/>
    <col min="13" max="13" width="10" style="1" bestFit="1" customWidth="1"/>
    <col min="14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21" t="s">
        <v>8</v>
      </c>
      <c r="G1" s="21" t="s">
        <v>9</v>
      </c>
      <c r="H1" s="5" t="s">
        <v>10</v>
      </c>
      <c r="I1" s="5" t="s">
        <v>11</v>
      </c>
    </row>
    <row r="2" spans="1:9" ht="81.75" customHeight="1">
      <c r="A2" s="8">
        <v>1</v>
      </c>
      <c r="B2" s="1" t="s">
        <v>148</v>
      </c>
      <c r="C2" s="2" t="s">
        <v>149</v>
      </c>
      <c r="D2" s="6">
        <v>9</v>
      </c>
      <c r="E2" s="1" t="s">
        <v>21</v>
      </c>
      <c r="F2" s="22">
        <v>2400</v>
      </c>
      <c r="G2" s="22">
        <v>900</v>
      </c>
      <c r="H2" s="6">
        <f>ROUND(D2*F2, 0)</f>
        <v>21600</v>
      </c>
      <c r="I2" s="6">
        <f>ROUND(D2*G2, 0)</f>
        <v>8100</v>
      </c>
    </row>
    <row r="3" spans="1:9" ht="51">
      <c r="C3" s="2" t="s">
        <v>150</v>
      </c>
    </row>
    <row r="5" spans="1:9" ht="63.75">
      <c r="A5" s="8">
        <v>2</v>
      </c>
      <c r="B5" s="1" t="s">
        <v>151</v>
      </c>
      <c r="C5" s="2" t="s">
        <v>152</v>
      </c>
      <c r="D5" s="6">
        <v>112</v>
      </c>
      <c r="E5" s="1" t="s">
        <v>21</v>
      </c>
      <c r="F5" s="22">
        <v>3800</v>
      </c>
      <c r="G5" s="22">
        <v>1600</v>
      </c>
      <c r="H5" s="6">
        <f>ROUND(D5*F5, 0)</f>
        <v>425600</v>
      </c>
      <c r="I5" s="6">
        <f>ROUND(D5*G5, 0)</f>
        <v>179200</v>
      </c>
    </row>
    <row r="7" spans="1:9" ht="81" customHeight="1">
      <c r="A7" s="8">
        <v>3</v>
      </c>
      <c r="B7" s="1" t="s">
        <v>153</v>
      </c>
      <c r="C7" s="2" t="s">
        <v>154</v>
      </c>
      <c r="D7" s="6">
        <v>415</v>
      </c>
      <c r="E7" s="1" t="s">
        <v>21</v>
      </c>
      <c r="F7" s="22">
        <v>150</v>
      </c>
      <c r="G7" s="22">
        <v>350</v>
      </c>
      <c r="H7" s="6">
        <f>ROUND(D7*F7, 0)</f>
        <v>62250</v>
      </c>
      <c r="I7" s="6">
        <f>ROUND(D7*G7, 0)</f>
        <v>145250</v>
      </c>
    </row>
    <row r="9" spans="1:9" ht="76.5">
      <c r="A9" s="8">
        <v>4</v>
      </c>
      <c r="B9" s="1" t="s">
        <v>155</v>
      </c>
      <c r="C9" s="2" t="s">
        <v>156</v>
      </c>
      <c r="D9" s="6">
        <v>15</v>
      </c>
      <c r="E9" s="1" t="s">
        <v>21</v>
      </c>
      <c r="F9" s="22">
        <v>3600</v>
      </c>
      <c r="G9" s="22">
        <v>7200</v>
      </c>
      <c r="H9" s="6">
        <f>ROUND(D9*F9, 0)</f>
        <v>54000</v>
      </c>
      <c r="I9" s="6">
        <f>ROUND(D9*G9, 0)</f>
        <v>108000</v>
      </c>
    </row>
    <row r="10" spans="1:9" ht="38.25">
      <c r="C10" s="2" t="s">
        <v>187</v>
      </c>
    </row>
    <row r="12" spans="1:9" ht="76.5">
      <c r="A12" s="8">
        <v>5</v>
      </c>
      <c r="B12" s="1" t="s">
        <v>157</v>
      </c>
      <c r="C12" s="2" t="s">
        <v>156</v>
      </c>
      <c r="D12" s="6">
        <v>535</v>
      </c>
      <c r="E12" s="1" t="s">
        <v>21</v>
      </c>
      <c r="F12" s="22">
        <v>8900</v>
      </c>
      <c r="G12" s="22">
        <v>7500</v>
      </c>
      <c r="H12" s="6">
        <f>ROUND(D12*F12, 0)</f>
        <v>4761500</v>
      </c>
      <c r="I12" s="6">
        <f>ROUND(D12*G12, 0)</f>
        <v>4012500</v>
      </c>
    </row>
    <row r="13" spans="1:9" ht="38.25">
      <c r="C13" s="2" t="s">
        <v>188</v>
      </c>
    </row>
    <row r="15" spans="1:9" ht="76.5">
      <c r="A15" s="8">
        <v>6</v>
      </c>
      <c r="B15" s="1" t="s">
        <v>158</v>
      </c>
      <c r="C15" s="2" t="s">
        <v>159</v>
      </c>
      <c r="D15" s="6">
        <v>24</v>
      </c>
      <c r="E15" s="1" t="s">
        <v>21</v>
      </c>
      <c r="F15" s="22">
        <v>8630</v>
      </c>
      <c r="G15" s="22">
        <v>7200</v>
      </c>
      <c r="H15" s="6">
        <f>ROUND(D15*F15, 0)</f>
        <v>207120</v>
      </c>
      <c r="I15" s="6">
        <f>ROUND(D15*G15, 0)</f>
        <v>172800</v>
      </c>
    </row>
    <row r="16" spans="1:9" ht="38.25">
      <c r="C16" s="2" t="s">
        <v>186</v>
      </c>
    </row>
    <row r="18" spans="1:9" ht="89.25">
      <c r="A18" s="8">
        <v>7</v>
      </c>
      <c r="B18" s="1" t="s">
        <v>160</v>
      </c>
      <c r="C18" s="2" t="s">
        <v>161</v>
      </c>
      <c r="D18" s="6">
        <v>20</v>
      </c>
      <c r="E18" s="1" t="s">
        <v>21</v>
      </c>
      <c r="F18" s="22">
        <v>3000</v>
      </c>
      <c r="G18" s="22">
        <v>1200</v>
      </c>
      <c r="H18" s="6">
        <f>ROUND(D18*F18, 0)</f>
        <v>60000</v>
      </c>
      <c r="I18" s="6">
        <f>ROUND(D18*G18, 0)</f>
        <v>24000</v>
      </c>
    </row>
    <row r="19" spans="1:9" ht="51">
      <c r="C19" s="2" t="s">
        <v>162</v>
      </c>
    </row>
    <row r="21" spans="1:9" ht="89.25">
      <c r="A21" s="8">
        <v>8</v>
      </c>
      <c r="B21" s="1" t="s">
        <v>163</v>
      </c>
      <c r="C21" s="2" t="s">
        <v>164</v>
      </c>
      <c r="D21" s="6">
        <v>3354</v>
      </c>
      <c r="E21" s="1" t="s">
        <v>16</v>
      </c>
      <c r="F21" s="22">
        <v>90</v>
      </c>
      <c r="G21" s="22">
        <v>150</v>
      </c>
      <c r="H21" s="6">
        <f>ROUND(D21*F21, 0)</f>
        <v>301860</v>
      </c>
      <c r="I21" s="6">
        <f>ROUND(D21*G21, 0)</f>
        <v>503100</v>
      </c>
    </row>
    <row r="22" spans="1:9">
      <c r="C22" s="2" t="s">
        <v>165</v>
      </c>
    </row>
    <row r="24" spans="1:9" s="9" customFormat="1">
      <c r="A24" s="7"/>
      <c r="B24" s="3"/>
      <c r="C24" s="3" t="s">
        <v>18</v>
      </c>
      <c r="D24" s="5"/>
      <c r="E24" s="3"/>
      <c r="F24" s="21"/>
      <c r="G24" s="21"/>
      <c r="H24" s="5">
        <f>ROUND(SUM(H2:H23),0)</f>
        <v>5893930</v>
      </c>
      <c r="I24" s="5">
        <f>ROUND(SUM(I2:I23),0)</f>
        <v>5152950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Szigetelés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B31" sqref="B31"/>
    </sheetView>
  </sheetViews>
  <sheetFormatPr defaultRowHeight="15.75"/>
  <cols>
    <col min="1" max="1" width="36.42578125" style="11" customWidth="1"/>
    <col min="2" max="3" width="20.7109375" style="11" customWidth="1"/>
    <col min="4" max="16384" width="9.140625" style="11"/>
  </cols>
  <sheetData>
    <row r="1" spans="1:3" s="12" customFormat="1">
      <c r="A1" s="12" t="s">
        <v>0</v>
      </c>
      <c r="B1" s="13" t="s">
        <v>1</v>
      </c>
      <c r="C1" s="13" t="s">
        <v>2</v>
      </c>
    </row>
    <row r="2" spans="1:3">
      <c r="A2" s="11" t="s">
        <v>19</v>
      </c>
      <c r="B2" s="11">
        <f>'Felvonulási létesítmények'!H6</f>
        <v>27500</v>
      </c>
      <c r="C2" s="11">
        <f>'Felvonulási létesítmények'!I6</f>
        <v>44500</v>
      </c>
    </row>
    <row r="3" spans="1:3">
      <c r="A3" s="11" t="s">
        <v>34</v>
      </c>
      <c r="B3" s="11">
        <f>'Zsaluzás és állványozás'!H15</f>
        <v>957000</v>
      </c>
      <c r="C3" s="11">
        <f>'Zsaluzás és állványozás'!I15</f>
        <v>1096000</v>
      </c>
    </row>
    <row r="4" spans="1:3">
      <c r="A4" s="11" t="s">
        <v>42</v>
      </c>
      <c r="B4" s="11">
        <f>'Irtás, föld- és sziklamunka'!H8</f>
        <v>284400</v>
      </c>
      <c r="C4" s="11">
        <f>'Irtás, föld- és sziklamunka'!I8</f>
        <v>143800</v>
      </c>
    </row>
    <row r="5" spans="1:3">
      <c r="A5" s="11" t="s">
        <v>58</v>
      </c>
      <c r="B5" s="11">
        <f>'Helyszíni beton és vasbeton mun'!H17</f>
        <v>136250</v>
      </c>
      <c r="C5" s="11">
        <f>'Helyszíni beton és vasbeton mun'!I17</f>
        <v>164760</v>
      </c>
    </row>
    <row r="6" spans="1:3" ht="31.5">
      <c r="A6" s="11" t="s">
        <v>62</v>
      </c>
      <c r="B6" s="11">
        <f>'Előregyártott épületszerkezeti '!H5</f>
        <v>3500</v>
      </c>
      <c r="C6" s="11">
        <f>'Előregyártott épületszerkezeti '!I5</f>
        <v>3500</v>
      </c>
    </row>
    <row r="7" spans="1:3">
      <c r="A7" s="11" t="s">
        <v>71</v>
      </c>
      <c r="B7" s="11">
        <f>'Falazás és egyéb kőművesmunka'!H10</f>
        <v>246720</v>
      </c>
      <c r="C7" s="11">
        <f>'Falazás és egyéb kőművesmunka'!I10</f>
        <v>147120</v>
      </c>
    </row>
    <row r="8" spans="1:3">
      <c r="A8" s="11" t="s">
        <v>90</v>
      </c>
      <c r="B8" s="11">
        <f>'Vakolás és rabicolás'!H20</f>
        <v>1875565</v>
      </c>
      <c r="C8" s="11">
        <f>'Vakolás és rabicolás'!I20</f>
        <v>1555700</v>
      </c>
    </row>
    <row r="9" spans="1:3">
      <c r="A9" s="11" t="s">
        <v>94</v>
      </c>
      <c r="B9" s="11">
        <f>Szárazépítés!H5</f>
        <v>446880</v>
      </c>
      <c r="C9" s="11">
        <f>Szárazépítés!I5</f>
        <v>582400</v>
      </c>
    </row>
    <row r="10" spans="1:3" ht="31.5">
      <c r="A10" s="11" t="s">
        <v>105</v>
      </c>
      <c r="B10" s="11">
        <f>'Hideg- és melegburkolatok készí'!H12</f>
        <v>192235</v>
      </c>
      <c r="C10" s="11">
        <f>'Hideg- és melegburkolatok készí'!I12</f>
        <v>361772</v>
      </c>
    </row>
    <row r="11" spans="1:3">
      <c r="A11" s="11" t="s">
        <v>114</v>
      </c>
      <c r="B11" s="11">
        <f>Bádogozás!H10</f>
        <v>386410</v>
      </c>
      <c r="C11" s="11">
        <f>Bádogozás!I10</f>
        <v>264200</v>
      </c>
    </row>
    <row r="12" spans="1:3">
      <c r="A12" s="11" t="s">
        <v>131</v>
      </c>
      <c r="B12" s="11">
        <f>'Fa- és műanyag szerkezet elhely'!H17</f>
        <v>4375000</v>
      </c>
      <c r="C12" s="11">
        <f>'Fa- és műanyag szerkezet elhely'!I17</f>
        <v>324400</v>
      </c>
    </row>
    <row r="13" spans="1:3" ht="31.5">
      <c r="A13" s="11" t="s">
        <v>136</v>
      </c>
      <c r="B13" s="11">
        <f>'Fém nyílászáró és épületlakatos'!H6</f>
        <v>265000</v>
      </c>
      <c r="C13" s="11">
        <f>'Fém nyílászáró és épületlakatos'!I6</f>
        <v>45000</v>
      </c>
    </row>
    <row r="14" spans="1:3">
      <c r="A14" s="11" t="s">
        <v>147</v>
      </c>
      <c r="B14" s="11">
        <f>Felületképzés!H12</f>
        <v>745000</v>
      </c>
      <c r="C14" s="11">
        <f>Felületképzés!I12</f>
        <v>1466200</v>
      </c>
    </row>
    <row r="15" spans="1:3">
      <c r="A15" s="11" t="s">
        <v>166</v>
      </c>
      <c r="B15" s="11">
        <f>Szigetelés!H24</f>
        <v>5893930</v>
      </c>
      <c r="C15" s="11">
        <f>Szigetelés!I24</f>
        <v>5152950</v>
      </c>
    </row>
    <row r="16" spans="1:3" s="12" customFormat="1">
      <c r="A16" s="12" t="s">
        <v>167</v>
      </c>
      <c r="B16" s="12">
        <f>ROUND(SUM(B2:B15),0)</f>
        <v>15835390</v>
      </c>
      <c r="C16" s="12">
        <f>ROUND(SUM(C2:C15), 0)</f>
        <v>11352302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6"/>
  <sheetViews>
    <sheetView workbookViewId="0">
      <selection activeCell="F5" sqref="F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12</v>
      </c>
      <c r="C2" s="2" t="s">
        <v>14</v>
      </c>
      <c r="D2" s="6">
        <v>50</v>
      </c>
      <c r="E2" s="1" t="s">
        <v>13</v>
      </c>
      <c r="F2" s="6">
        <v>150</v>
      </c>
      <c r="G2" s="6">
        <v>650</v>
      </c>
      <c r="H2" s="6">
        <f>ROUND(D2*F2, 0)</f>
        <v>7500</v>
      </c>
      <c r="I2" s="6">
        <f>ROUND(D2*G2, 0)</f>
        <v>32500</v>
      </c>
    </row>
    <row r="4" spans="1:9" ht="25.5">
      <c r="A4" s="8">
        <v>2</v>
      </c>
      <c r="B4" s="1" t="s">
        <v>15</v>
      </c>
      <c r="C4" s="2" t="s">
        <v>17</v>
      </c>
      <c r="D4" s="6">
        <v>1</v>
      </c>
      <c r="E4" s="1" t="s">
        <v>16</v>
      </c>
      <c r="F4" s="6">
        <v>20000</v>
      </c>
      <c r="G4" s="6">
        <v>12000</v>
      </c>
      <c r="H4" s="6">
        <f>ROUND(D4*F4, 0)</f>
        <v>20000</v>
      </c>
      <c r="I4" s="6">
        <f>ROUND(D4*G4, 0)</f>
        <v>12000</v>
      </c>
    </row>
    <row r="6" spans="1:9" s="9" customFormat="1">
      <c r="A6" s="7"/>
      <c r="B6" s="3"/>
      <c r="C6" s="3" t="s">
        <v>18</v>
      </c>
      <c r="D6" s="5"/>
      <c r="E6" s="3"/>
      <c r="F6" s="5"/>
      <c r="G6" s="5"/>
      <c r="H6" s="5">
        <f>ROUND(SUM(H2:H5),0)</f>
        <v>27500</v>
      </c>
      <c r="I6" s="5">
        <f>ROUND(SUM(I2:I5),0)</f>
        <v>44500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G14" sqref="G14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25.5">
      <c r="A2" s="8">
        <v>1</v>
      </c>
      <c r="B2" s="1" t="s">
        <v>20</v>
      </c>
      <c r="C2" s="2" t="s">
        <v>22</v>
      </c>
      <c r="D2" s="6">
        <v>8</v>
      </c>
      <c r="E2" s="1" t="s">
        <v>21</v>
      </c>
      <c r="F2" s="20">
        <v>3000</v>
      </c>
      <c r="G2" s="20">
        <v>3500</v>
      </c>
      <c r="H2" s="6">
        <f>ROUND(D2*F2, 0)</f>
        <v>24000</v>
      </c>
      <c r="I2" s="6">
        <f>ROUND(D2*G2, 0)</f>
        <v>28000</v>
      </c>
    </row>
    <row r="4" spans="1:9" ht="79.5">
      <c r="A4" s="8">
        <v>2</v>
      </c>
      <c r="B4" s="1" t="s">
        <v>23</v>
      </c>
      <c r="C4" s="2" t="s">
        <v>32</v>
      </c>
      <c r="D4" s="6">
        <v>680</v>
      </c>
      <c r="E4" s="1" t="s">
        <v>21</v>
      </c>
      <c r="F4" s="20">
        <v>1200</v>
      </c>
      <c r="G4" s="20">
        <v>1100</v>
      </c>
      <c r="H4" s="6">
        <f>ROUND(D4*F4, 0)</f>
        <v>816000</v>
      </c>
      <c r="I4" s="6">
        <f>ROUND(D4*G4, 0)</f>
        <v>748000</v>
      </c>
    </row>
    <row r="5" spans="1:9" ht="51">
      <c r="C5" s="2" t="s">
        <v>24</v>
      </c>
    </row>
    <row r="7" spans="1:9" ht="38.25">
      <c r="A7" s="8">
        <v>3</v>
      </c>
      <c r="B7" s="1" t="s">
        <v>25</v>
      </c>
      <c r="C7" s="2" t="s">
        <v>26</v>
      </c>
      <c r="D7" s="6">
        <v>10</v>
      </c>
      <c r="E7" s="1" t="s">
        <v>21</v>
      </c>
      <c r="F7" s="20">
        <v>1300</v>
      </c>
      <c r="G7" s="20">
        <v>1000</v>
      </c>
      <c r="H7" s="6">
        <f>ROUND(D7*F7, 0)</f>
        <v>13000</v>
      </c>
      <c r="I7" s="6">
        <f>ROUND(D7*G7, 0)</f>
        <v>10000</v>
      </c>
    </row>
    <row r="9" spans="1:9" ht="25.5">
      <c r="A9" s="8">
        <v>4</v>
      </c>
      <c r="B9" s="1" t="s">
        <v>27</v>
      </c>
      <c r="C9" s="2" t="s">
        <v>28</v>
      </c>
      <c r="D9" s="6">
        <v>10</v>
      </c>
      <c r="E9" s="1" t="s">
        <v>21</v>
      </c>
      <c r="F9" s="20">
        <v>450</v>
      </c>
      <c r="G9" s="20">
        <v>1000</v>
      </c>
      <c r="H9" s="6">
        <f>ROUND(D9*F9, 0)</f>
        <v>4500</v>
      </c>
      <c r="I9" s="6">
        <f>ROUND(D9*G9, 0)</f>
        <v>10000</v>
      </c>
    </row>
    <row r="11" spans="1:9" ht="25.5">
      <c r="A11" s="8">
        <v>5</v>
      </c>
      <c r="B11" s="1" t="s">
        <v>29</v>
      </c>
      <c r="C11" s="2" t="s">
        <v>30</v>
      </c>
      <c r="D11" s="6">
        <v>650</v>
      </c>
      <c r="E11" s="1" t="s">
        <v>21</v>
      </c>
      <c r="F11" s="20">
        <v>30</v>
      </c>
      <c r="G11" s="20">
        <v>400</v>
      </c>
      <c r="H11" s="6">
        <f>ROUND(D11*F11, 0)</f>
        <v>19500</v>
      </c>
      <c r="I11" s="6">
        <f>ROUND(D11*G11, 0)</f>
        <v>260000</v>
      </c>
    </row>
    <row r="13" spans="1:9" ht="79.5">
      <c r="A13" s="8">
        <v>6</v>
      </c>
      <c r="B13" s="1" t="s">
        <v>31</v>
      </c>
      <c r="C13" s="2" t="s">
        <v>33</v>
      </c>
      <c r="D13" s="6">
        <v>2</v>
      </c>
      <c r="E13" s="1" t="s">
        <v>16</v>
      </c>
      <c r="F13" s="20">
        <v>40000</v>
      </c>
      <c r="G13" s="20">
        <v>20000</v>
      </c>
      <c r="H13" s="6">
        <f>ROUND(D13*F13, 0)</f>
        <v>80000</v>
      </c>
      <c r="I13" s="6">
        <f>ROUND(D13*G13, 0)</f>
        <v>40000</v>
      </c>
    </row>
    <row r="15" spans="1:9" s="9" customFormat="1">
      <c r="A15" s="7"/>
      <c r="B15" s="3"/>
      <c r="C15" s="3" t="s">
        <v>18</v>
      </c>
      <c r="D15" s="5"/>
      <c r="E15" s="3"/>
      <c r="F15" s="19"/>
      <c r="G15" s="19"/>
      <c r="H15" s="5">
        <f>ROUND(SUM(H2:H14),0)</f>
        <v>957000</v>
      </c>
      <c r="I15" s="5">
        <f>ROUND(SUM(I2:I14),0)</f>
        <v>1096000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Zsaluzás és állványozás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G7" sqref="G7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35</v>
      </c>
      <c r="C2" s="2" t="s">
        <v>37</v>
      </c>
      <c r="D2" s="6">
        <v>0.8</v>
      </c>
      <c r="E2" s="1" t="s">
        <v>36</v>
      </c>
      <c r="F2" s="20">
        <v>5500</v>
      </c>
      <c r="G2" s="20">
        <v>10000</v>
      </c>
      <c r="H2" s="6">
        <f>ROUND(D2*F2, 0)</f>
        <v>4400</v>
      </c>
      <c r="I2" s="6">
        <f>ROUND(D2*G2, 0)</f>
        <v>8000</v>
      </c>
    </row>
    <row r="4" spans="1:9" ht="41.25">
      <c r="A4" s="8">
        <v>2</v>
      </c>
      <c r="B4" s="1" t="s">
        <v>38</v>
      </c>
      <c r="C4" s="2" t="s">
        <v>41</v>
      </c>
      <c r="D4" s="6">
        <v>4</v>
      </c>
      <c r="E4" s="1" t="s">
        <v>16</v>
      </c>
      <c r="F4" s="20">
        <v>70000</v>
      </c>
      <c r="G4" s="20">
        <v>0</v>
      </c>
      <c r="H4" s="6">
        <f>ROUND(D4*F4, 0)</f>
        <v>280000</v>
      </c>
      <c r="I4" s="6">
        <f>ROUND(D4*G4, 0)</f>
        <v>0</v>
      </c>
    </row>
    <row r="6" spans="1:9" ht="38.25">
      <c r="A6" s="8">
        <v>3</v>
      </c>
      <c r="B6" s="1" t="s">
        <v>39</v>
      </c>
      <c r="C6" s="2" t="s">
        <v>40</v>
      </c>
      <c r="D6" s="6">
        <v>28</v>
      </c>
      <c r="E6" s="1" t="s">
        <v>36</v>
      </c>
      <c r="F6" s="20">
        <v>0</v>
      </c>
      <c r="G6" s="20">
        <v>4850</v>
      </c>
      <c r="H6" s="6">
        <f>ROUND(D6*F6, 0)</f>
        <v>0</v>
      </c>
      <c r="I6" s="6">
        <f>ROUND(D6*G6, 0)</f>
        <v>135800</v>
      </c>
    </row>
    <row r="8" spans="1:9" s="9" customFormat="1">
      <c r="A8" s="7"/>
      <c r="B8" s="3"/>
      <c r="C8" s="3" t="s">
        <v>18</v>
      </c>
      <c r="D8" s="5"/>
      <c r="E8" s="3"/>
      <c r="F8" s="19"/>
      <c r="G8" s="19"/>
      <c r="H8" s="5">
        <f>ROUND(SUM(H2:H7),0)</f>
        <v>284400</v>
      </c>
      <c r="I8" s="5">
        <f>ROUND(SUM(I2:I7),0)</f>
        <v>143800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G15" sqref="G15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41.25">
      <c r="A2" s="8">
        <v>1</v>
      </c>
      <c r="B2" s="1" t="s">
        <v>43</v>
      </c>
      <c r="C2" s="2" t="s">
        <v>55</v>
      </c>
      <c r="D2" s="6">
        <v>0.8</v>
      </c>
      <c r="E2" s="1" t="s">
        <v>36</v>
      </c>
      <c r="F2" s="20">
        <v>0</v>
      </c>
      <c r="G2" s="20">
        <v>18000</v>
      </c>
      <c r="H2" s="6">
        <f>ROUND(D2*F2, 0)</f>
        <v>0</v>
      </c>
      <c r="I2" s="6">
        <f>ROUND(D2*G2, 0)</f>
        <v>14400</v>
      </c>
    </row>
    <row r="4" spans="1:9" ht="25.5">
      <c r="A4" s="8">
        <v>2</v>
      </c>
      <c r="B4" s="1" t="s">
        <v>44</v>
      </c>
      <c r="C4" s="2" t="s">
        <v>45</v>
      </c>
      <c r="D4" s="6">
        <v>1.8</v>
      </c>
      <c r="E4" s="1" t="s">
        <v>36</v>
      </c>
      <c r="F4" s="20">
        <v>0</v>
      </c>
      <c r="G4" s="20">
        <v>45000</v>
      </c>
      <c r="H4" s="6">
        <f>ROUND(D4*F4, 0)</f>
        <v>0</v>
      </c>
      <c r="I4" s="6">
        <f>ROUND(D4*G4, 0)</f>
        <v>81000</v>
      </c>
    </row>
    <row r="6" spans="1:9" ht="51">
      <c r="A6" s="8">
        <v>3</v>
      </c>
      <c r="B6" s="1" t="s">
        <v>46</v>
      </c>
      <c r="C6" s="2" t="s">
        <v>48</v>
      </c>
      <c r="D6" s="6">
        <v>0.25</v>
      </c>
      <c r="E6" s="1" t="s">
        <v>47</v>
      </c>
      <c r="F6" s="20">
        <v>245000</v>
      </c>
      <c r="G6" s="20">
        <v>60000</v>
      </c>
      <c r="H6" s="6">
        <f>ROUND(D6*F6, 0)</f>
        <v>61250</v>
      </c>
      <c r="I6" s="6">
        <f>ROUND(D6*G6, 0)</f>
        <v>15000</v>
      </c>
    </row>
    <row r="8" spans="1:9" ht="76.5">
      <c r="A8" s="8">
        <v>4</v>
      </c>
      <c r="B8" s="1" t="s">
        <v>49</v>
      </c>
      <c r="C8" s="2" t="s">
        <v>50</v>
      </c>
      <c r="D8" s="6">
        <v>0.6</v>
      </c>
      <c r="E8" s="1" t="s">
        <v>36</v>
      </c>
      <c r="F8" s="20">
        <v>25000</v>
      </c>
      <c r="G8" s="20">
        <v>15000</v>
      </c>
      <c r="H8" s="6">
        <f>ROUND(D8*F8, 0)</f>
        <v>15000</v>
      </c>
      <c r="I8" s="6">
        <f>ROUND(D8*G8, 0)</f>
        <v>9000</v>
      </c>
    </row>
    <row r="9" spans="1:9" ht="27">
      <c r="C9" s="2" t="s">
        <v>56</v>
      </c>
    </row>
    <row r="11" spans="1:9" ht="89.25">
      <c r="A11" s="8">
        <v>5</v>
      </c>
      <c r="B11" s="1" t="s">
        <v>51</v>
      </c>
      <c r="C11" s="2" t="s">
        <v>52</v>
      </c>
      <c r="D11" s="6">
        <v>0.6</v>
      </c>
      <c r="E11" s="1" t="s">
        <v>36</v>
      </c>
      <c r="F11" s="20">
        <v>25000</v>
      </c>
      <c r="G11" s="20">
        <v>18900</v>
      </c>
      <c r="H11" s="6">
        <f>ROUND(D11*F11, 0)</f>
        <v>15000</v>
      </c>
      <c r="I11" s="6">
        <f>ROUND(D11*G11, 0)</f>
        <v>11340</v>
      </c>
    </row>
    <row r="12" spans="1:9" ht="27">
      <c r="C12" s="2" t="s">
        <v>57</v>
      </c>
    </row>
    <row r="14" spans="1:9" ht="89.25">
      <c r="A14" s="8">
        <v>6</v>
      </c>
      <c r="B14" s="1" t="s">
        <v>53</v>
      </c>
      <c r="C14" s="2" t="s">
        <v>54</v>
      </c>
      <c r="D14" s="6">
        <v>1.8</v>
      </c>
      <c r="E14" s="1" t="s">
        <v>36</v>
      </c>
      <c r="F14" s="20">
        <v>25000</v>
      </c>
      <c r="G14" s="20">
        <v>18900</v>
      </c>
      <c r="H14" s="6">
        <f>ROUND(D14*F14, 0)</f>
        <v>45000</v>
      </c>
      <c r="I14" s="6">
        <f>ROUND(D14*G14, 0)</f>
        <v>34020</v>
      </c>
    </row>
    <row r="15" spans="1:9" ht="27">
      <c r="C15" s="2" t="s">
        <v>57</v>
      </c>
    </row>
    <row r="17" spans="1:9" s="9" customFormat="1">
      <c r="A17" s="7"/>
      <c r="B17" s="3"/>
      <c r="C17" s="3" t="s">
        <v>18</v>
      </c>
      <c r="D17" s="5"/>
      <c r="E17" s="3"/>
      <c r="F17" s="19"/>
      <c r="G17" s="19"/>
      <c r="H17" s="5">
        <f>ROUND(SUM(H2:H16),0)</f>
        <v>136250</v>
      </c>
      <c r="I17" s="5">
        <f>ROUND(SUM(I2:I16),0)</f>
        <v>164760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Helyszíni beton és vasbeton 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G3" sqref="G3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80.25" customHeight="1">
      <c r="A2" s="8">
        <v>1</v>
      </c>
      <c r="B2" s="1" t="s">
        <v>59</v>
      </c>
      <c r="C2" s="2" t="s">
        <v>60</v>
      </c>
      <c r="D2" s="6">
        <v>1</v>
      </c>
      <c r="E2" s="1" t="s">
        <v>16</v>
      </c>
      <c r="F2" s="6">
        <v>3500</v>
      </c>
      <c r="G2" s="6">
        <v>3500</v>
      </c>
      <c r="H2" s="6">
        <f>ROUND(D2*F2, 0)</f>
        <v>3500</v>
      </c>
      <c r="I2" s="6">
        <f>ROUND(D2*G2, 0)</f>
        <v>3500</v>
      </c>
    </row>
    <row r="3" spans="1:9" ht="51">
      <c r="C3" s="2" t="s">
        <v>61</v>
      </c>
    </row>
    <row r="5" spans="1:9" s="9" customFormat="1">
      <c r="A5" s="7"/>
      <c r="B5" s="3"/>
      <c r="C5" s="3" t="s">
        <v>18</v>
      </c>
      <c r="D5" s="5"/>
      <c r="E5" s="3"/>
      <c r="F5" s="5"/>
      <c r="G5" s="5"/>
      <c r="H5" s="5">
        <f>ROUND(SUM(H2:H4),0)</f>
        <v>3500</v>
      </c>
      <c r="I5" s="5">
        <f>ROUND(SUM(I2:I4),0)</f>
        <v>3500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Előregyártott épületszerkezeti elem elhelyezése és szerelése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8" sqref="G8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>
      <c r="A2" s="8">
        <v>1</v>
      </c>
      <c r="B2" s="1" t="s">
        <v>63</v>
      </c>
      <c r="C2" s="2" t="s">
        <v>64</v>
      </c>
      <c r="D2" s="6">
        <v>8</v>
      </c>
      <c r="E2" s="1" t="s">
        <v>21</v>
      </c>
      <c r="F2" s="6">
        <v>0</v>
      </c>
      <c r="G2" s="6">
        <v>2850</v>
      </c>
      <c r="H2" s="6">
        <f>ROUND(D2*F2, 0)</f>
        <v>0</v>
      </c>
      <c r="I2" s="6">
        <f>ROUND(D2*G2, 0)</f>
        <v>22800</v>
      </c>
    </row>
    <row r="4" spans="1:9" ht="89.25">
      <c r="A4" s="8">
        <v>2</v>
      </c>
      <c r="B4" s="1" t="s">
        <v>65</v>
      </c>
      <c r="C4" s="2" t="s">
        <v>66</v>
      </c>
      <c r="D4" s="6">
        <v>6</v>
      </c>
      <c r="E4" s="1" t="s">
        <v>21</v>
      </c>
      <c r="F4" s="6">
        <v>4000</v>
      </c>
      <c r="G4" s="6">
        <v>2800</v>
      </c>
      <c r="H4" s="6">
        <f>ROUND(D4*F4, 0)</f>
        <v>24000</v>
      </c>
      <c r="I4" s="6">
        <f>ROUND(D4*G4, 0)</f>
        <v>16800</v>
      </c>
    </row>
    <row r="5" spans="1:9">
      <c r="C5" s="2" t="s">
        <v>67</v>
      </c>
    </row>
    <row r="7" spans="1:9" ht="76.5">
      <c r="A7" s="8">
        <v>3</v>
      </c>
      <c r="B7" s="1" t="s">
        <v>68</v>
      </c>
      <c r="C7" s="2" t="s">
        <v>69</v>
      </c>
      <c r="D7" s="6">
        <v>38.4</v>
      </c>
      <c r="E7" s="1" t="s">
        <v>21</v>
      </c>
      <c r="F7" s="6">
        <v>5800</v>
      </c>
      <c r="G7" s="6">
        <v>2800</v>
      </c>
      <c r="H7" s="6">
        <f>ROUND(D7*F7, 0)</f>
        <v>222720</v>
      </c>
      <c r="I7" s="6">
        <f>ROUND(D7*G7, 0)</f>
        <v>107520</v>
      </c>
    </row>
    <row r="8" spans="1:9">
      <c r="C8" s="2" t="s">
        <v>70</v>
      </c>
    </row>
    <row r="10" spans="1:9" s="9" customFormat="1">
      <c r="A10" s="7"/>
      <c r="B10" s="3"/>
      <c r="C10" s="3" t="s">
        <v>18</v>
      </c>
      <c r="D10" s="5"/>
      <c r="E10" s="3"/>
      <c r="F10" s="5"/>
      <c r="G10" s="5"/>
      <c r="H10" s="5">
        <f>ROUND(SUM(H2:H9),0)</f>
        <v>246720</v>
      </c>
      <c r="I10" s="5">
        <f>ROUND(SUM(I2:I9),0)</f>
        <v>147120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20"/>
  <sheetViews>
    <sheetView topLeftCell="A10" workbookViewId="0">
      <selection activeCell="K14" sqref="K14"/>
    </sheetView>
  </sheetViews>
  <sheetFormatPr defaultRowHeight="12.7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20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19" t="s">
        <v>8</v>
      </c>
      <c r="G1" s="19" t="s">
        <v>9</v>
      </c>
      <c r="H1" s="5" t="s">
        <v>10</v>
      </c>
      <c r="I1" s="5" t="s">
        <v>11</v>
      </c>
    </row>
    <row r="2" spans="1:9" ht="38.25">
      <c r="A2" s="8">
        <v>1</v>
      </c>
      <c r="B2" s="1" t="s">
        <v>72</v>
      </c>
      <c r="C2" s="2" t="s">
        <v>73</v>
      </c>
      <c r="D2" s="6">
        <v>554</v>
      </c>
      <c r="E2" s="1" t="s">
        <v>21</v>
      </c>
      <c r="F2" s="20">
        <v>285</v>
      </c>
      <c r="G2" s="20">
        <v>400</v>
      </c>
      <c r="H2" s="6">
        <f>ROUND(D2*F2, 0)</f>
        <v>157890</v>
      </c>
      <c r="I2" s="6">
        <f>ROUND(D2*G2, 0)</f>
        <v>221600</v>
      </c>
    </row>
    <row r="4" spans="1:9" ht="63.75">
      <c r="A4" s="8">
        <v>2</v>
      </c>
      <c r="B4" s="1" t="s">
        <v>74</v>
      </c>
      <c r="C4" s="2" t="s">
        <v>75</v>
      </c>
      <c r="D4" s="6">
        <v>52</v>
      </c>
      <c r="E4" s="1" t="s">
        <v>21</v>
      </c>
      <c r="F4" s="20">
        <v>800</v>
      </c>
      <c r="G4" s="20">
        <v>2200</v>
      </c>
      <c r="H4" s="6">
        <f>ROUND(D4*F4, 0)</f>
        <v>41600</v>
      </c>
      <c r="I4" s="6">
        <f>ROUND(D4*G4, 0)</f>
        <v>114400</v>
      </c>
    </row>
    <row r="6" spans="1:9" ht="76.5">
      <c r="A6" s="8">
        <v>3</v>
      </c>
      <c r="B6" s="1" t="s">
        <v>76</v>
      </c>
      <c r="C6" s="2" t="s">
        <v>77</v>
      </c>
      <c r="D6" s="6">
        <v>550</v>
      </c>
      <c r="E6" s="1" t="s">
        <v>21</v>
      </c>
      <c r="F6" s="20">
        <v>2400</v>
      </c>
      <c r="G6" s="20">
        <v>1400</v>
      </c>
      <c r="H6" s="6">
        <f>ROUND(D6*F6, 0)</f>
        <v>1320000</v>
      </c>
      <c r="I6" s="6">
        <f>ROUND(D6*G6, 0)</f>
        <v>770000</v>
      </c>
    </row>
    <row r="7" spans="1:9">
      <c r="C7" s="2" t="s">
        <v>78</v>
      </c>
    </row>
    <row r="9" spans="1:9" ht="76.5">
      <c r="A9" s="8">
        <v>4</v>
      </c>
      <c r="B9" s="1" t="s">
        <v>79</v>
      </c>
      <c r="C9" s="2" t="s">
        <v>80</v>
      </c>
      <c r="D9" s="6">
        <v>24</v>
      </c>
      <c r="E9" s="1" t="s">
        <v>21</v>
      </c>
      <c r="F9" s="20">
        <v>4500</v>
      </c>
      <c r="G9" s="20">
        <v>1900</v>
      </c>
      <c r="H9" s="6">
        <f>ROUND(D9*F9, 0)</f>
        <v>108000</v>
      </c>
      <c r="I9" s="6">
        <f>ROUND(D9*G9, 0)</f>
        <v>45600</v>
      </c>
    </row>
    <row r="11" spans="1:9" ht="89.25">
      <c r="A11" s="8">
        <v>5</v>
      </c>
      <c r="B11" s="1" t="s">
        <v>81</v>
      </c>
      <c r="C11" s="2" t="s">
        <v>82</v>
      </c>
      <c r="D11" s="6">
        <v>284</v>
      </c>
      <c r="E11" s="1" t="s">
        <v>13</v>
      </c>
      <c r="F11" s="20">
        <v>300</v>
      </c>
      <c r="G11" s="20">
        <v>650</v>
      </c>
      <c r="H11" s="6">
        <f>ROUND(D11*F11, 0)</f>
        <v>85200</v>
      </c>
      <c r="I11" s="6">
        <f>ROUND(D11*G11, 0)</f>
        <v>184600</v>
      </c>
    </row>
    <row r="12" spans="1:9">
      <c r="C12" s="2" t="s">
        <v>83</v>
      </c>
    </row>
    <row r="14" spans="1:9" ht="63.75">
      <c r="A14" s="8">
        <v>6</v>
      </c>
      <c r="B14" s="1" t="s">
        <v>84</v>
      </c>
      <c r="C14" s="2" t="s">
        <v>85</v>
      </c>
      <c r="D14" s="6">
        <v>120</v>
      </c>
      <c r="E14" s="1" t="s">
        <v>13</v>
      </c>
      <c r="F14" s="20">
        <v>1230</v>
      </c>
      <c r="G14" s="20">
        <v>200</v>
      </c>
      <c r="H14" s="6">
        <f>ROUND(D14*F14, 0)</f>
        <v>147600</v>
      </c>
      <c r="I14" s="6">
        <f>ROUND(D14*G14, 0)</f>
        <v>24000</v>
      </c>
    </row>
    <row r="16" spans="1:9" ht="63.75">
      <c r="A16" s="8">
        <v>7</v>
      </c>
      <c r="B16" s="1" t="s">
        <v>86</v>
      </c>
      <c r="C16" s="2" t="s">
        <v>87</v>
      </c>
      <c r="D16" s="6">
        <v>20</v>
      </c>
      <c r="E16" s="1" t="s">
        <v>21</v>
      </c>
      <c r="F16" s="20">
        <v>400</v>
      </c>
      <c r="G16" s="20">
        <v>5500</v>
      </c>
      <c r="H16" s="6">
        <f>ROUND(D16*F16, 0)</f>
        <v>8000</v>
      </c>
      <c r="I16" s="6">
        <f>ROUND(D16*G16, 0)</f>
        <v>110000</v>
      </c>
    </row>
    <row r="18" spans="1:9" ht="63.75">
      <c r="A18" s="8">
        <v>8</v>
      </c>
      <c r="B18" s="1" t="s">
        <v>88</v>
      </c>
      <c r="C18" s="2" t="s">
        <v>89</v>
      </c>
      <c r="D18" s="6">
        <v>15</v>
      </c>
      <c r="E18" s="1" t="s">
        <v>21</v>
      </c>
      <c r="F18" s="20">
        <v>485</v>
      </c>
      <c r="G18" s="20">
        <v>5700</v>
      </c>
      <c r="H18" s="6">
        <f>ROUND(D18*F18, 0)</f>
        <v>7275</v>
      </c>
      <c r="I18" s="6">
        <f>ROUND(D18*G18, 0)</f>
        <v>85500</v>
      </c>
    </row>
    <row r="20" spans="1:9" s="9" customFormat="1">
      <c r="A20" s="7"/>
      <c r="B20" s="3"/>
      <c r="C20" s="3" t="s">
        <v>18</v>
      </c>
      <c r="D20" s="5"/>
      <c r="E20" s="3"/>
      <c r="F20" s="19"/>
      <c r="G20" s="19"/>
      <c r="H20" s="5">
        <f>ROUND(SUM(H2:H19),0)</f>
        <v>1875565</v>
      </c>
      <c r="I20" s="5">
        <f>ROUND(SUM(I2:I19),0)</f>
        <v>1555700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Záradék</vt:lpstr>
      <vt:lpstr>Összesítő</vt:lpstr>
      <vt:lpstr>Felvonulási létesítmények</vt:lpstr>
      <vt:lpstr>Zsaluzás és állványozás</vt:lpstr>
      <vt:lpstr>Irtás, föld- és sziklamunka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Bádogozás</vt:lpstr>
      <vt:lpstr>Fa- és műanyag szerkezet elhely</vt:lpstr>
      <vt:lpstr>Fém nyílászáró és épületlakatos</vt:lpstr>
      <vt:lpstr>Felületképzés</vt:lpstr>
      <vt:lpstr>Szigetelés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dcterms:created xsi:type="dcterms:W3CDTF">2017-06-22T12:18:20Z</dcterms:created>
  <dcterms:modified xsi:type="dcterms:W3CDTF">2019-05-16T00:33:04Z</dcterms:modified>
</cp:coreProperties>
</file>